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66859893-CEE1-494C-AEDB-1CCBDFEDF0A2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I8" i="8" s="1"/>
  <c r="I8" i="9" s="1"/>
  <c r="I8" i="10" s="1"/>
  <c r="I8" i="11" s="1"/>
  <c r="I8" i="12" s="1"/>
  <c r="I8" i="13" s="1"/>
  <c r="F8" i="7"/>
  <c r="F8" i="8"/>
  <c r="F8" i="9" s="1"/>
  <c r="F8" i="10" s="1"/>
  <c r="F8" i="11" s="1"/>
  <c r="F8" i="12" s="1"/>
  <c r="F8" i="13" s="1"/>
  <c r="C8" i="7"/>
  <c r="I7" i="7"/>
  <c r="F7" i="7"/>
  <c r="F7" i="8" s="1"/>
  <c r="F7" i="9" s="1"/>
  <c r="F7" i="10" s="1"/>
  <c r="F7" i="11" s="1"/>
  <c r="F7" i="12" s="1"/>
  <c r="F7" i="13" s="1"/>
  <c r="C7" i="7"/>
  <c r="I8" i="6"/>
  <c r="F8" i="6"/>
  <c r="C8" i="6"/>
  <c r="I7" i="6"/>
  <c r="F7" i="6"/>
  <c r="C7" i="6"/>
  <c r="C7" i="5"/>
  <c r="M7" i="5"/>
  <c r="I8" i="5"/>
  <c r="I7" i="5"/>
  <c r="F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8" i="8"/>
  <c r="G7" i="8"/>
  <c r="G7" i="9"/>
  <c r="G7" i="10" s="1"/>
  <c r="G7" i="11" s="1"/>
  <c r="G7" i="12" s="1"/>
  <c r="G7" i="13" s="1"/>
  <c r="D7" i="8"/>
  <c r="D7" i="9" s="1"/>
  <c r="D7" i="10" s="1"/>
  <c r="D7" i="11" s="1"/>
  <c r="D7" i="12" s="1"/>
  <c r="D7" i="13" s="1"/>
  <c r="J7" i="8"/>
  <c r="J7" i="9" s="1"/>
  <c r="J7" i="10" s="1"/>
  <c r="J7" i="11" s="1"/>
  <c r="J7" i="12" s="1"/>
  <c r="J7" i="13" s="1"/>
  <c r="M7" i="4"/>
  <c r="M7" i="3"/>
  <c r="I11" i="9"/>
  <c r="I11" i="10"/>
  <c r="C11" i="9"/>
  <c r="C11" i="10"/>
  <c r="F11" i="9"/>
  <c r="F11" i="10"/>
  <c r="J8" i="9"/>
  <c r="J8" i="10"/>
  <c r="J8" i="13"/>
  <c r="G11" i="9"/>
  <c r="D8" i="9"/>
  <c r="D8" i="10"/>
  <c r="G11" i="10"/>
  <c r="G8" i="9"/>
  <c r="G8" i="10"/>
  <c r="G8" i="13"/>
  <c r="C8" i="8"/>
  <c r="C8" i="9" s="1"/>
  <c r="C8" i="10" s="1"/>
  <c r="C8" i="11" s="1"/>
  <c r="C8" i="12" s="1"/>
  <c r="C8" i="13" s="1"/>
  <c r="D11" i="9"/>
  <c r="D11" i="10"/>
  <c r="M7" i="2"/>
  <c r="N7" i="2"/>
  <c r="N7" i="3"/>
  <c r="N7" i="4"/>
  <c r="N7" i="5"/>
  <c r="J11" i="9"/>
  <c r="J11" i="10"/>
  <c r="C7" i="8" l="1"/>
  <c r="C7" i="9" s="1"/>
  <c r="C7" i="10" s="1"/>
  <c r="C7" i="11" s="1"/>
  <c r="C7" i="12" s="1"/>
  <c r="C7" i="13" s="1"/>
  <c r="I7" i="8"/>
  <c r="M7" i="8" s="1"/>
  <c r="N7" i="8" s="1"/>
  <c r="M7" i="6"/>
  <c r="N7" i="6" s="1"/>
  <c r="M7" i="7"/>
  <c r="N7" i="7" s="1"/>
  <c r="I7" i="9" l="1"/>
  <c r="I7" i="10" s="1"/>
  <c r="M7" i="9" l="1"/>
  <c r="N7" i="9" s="1"/>
  <c r="M7" i="10"/>
  <c r="N7" i="10" s="1"/>
  <c r="I7" i="11"/>
  <c r="M7" i="11" l="1"/>
  <c r="N7" i="11" s="1"/>
  <c r="I7" i="12"/>
  <c r="I7" i="13" l="1"/>
  <c r="M7" i="12"/>
  <c r="N7" i="12" s="1"/>
  <c r="M7" i="13" l="1"/>
  <c r="N7" i="13" s="1"/>
  <c r="O11" i="13"/>
  <c r="P11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<sst xmlns="http://schemas.openxmlformats.org/spreadsheetml/2006/main" count="348" uniqueCount="36">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</sst>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65</v>
      </c>
      <c r="D7" s="2">
        <f>июнь!D7</f>
        <v>0</v>
      </c>
      <c r="E7" s="2"/>
      <c r="F7" s="6">
        <f>июнь!F7+86</f>
        <v>808</v>
      </c>
      <c r="G7" s="6">
        <f>июнь!G7</f>
        <v>0</v>
      </c>
      <c r="H7" s="2"/>
      <c r="I7" s="10">
        <f>июнь!I7+251.46/1.2</f>
        <v>2341.7443500000004</v>
      </c>
      <c r="J7" s="10">
        <f>июнь!J7</f>
        <v>0</v>
      </c>
      <c r="K7" s="2"/>
      <c r="M7" s="11">
        <f>I7+I8+J8+J11+I11</f>
        <v>3347.1822333333339</v>
      </c>
      <c r="N7" s="12">
        <f>M7*1.2</f>
        <v>4016.6186800000005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>
        <f>июнь!G8</f>
        <v>0</v>
      </c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74</v>
      </c>
      <c r="D7" s="2">
        <f>июль!D7</f>
        <v>0</v>
      </c>
      <c r="E7" s="2"/>
      <c r="F7" s="6">
        <f>июль!F7+93</f>
        <v>901</v>
      </c>
      <c r="G7" s="6">
        <f>июль!G7</f>
        <v>0</v>
      </c>
      <c r="H7" s="2"/>
      <c r="I7" s="10">
        <f>июль!I7+223972/1.2/1000</f>
        <v>2528.3876833333338</v>
      </c>
      <c r="J7" s="10">
        <f>июль!J7</f>
        <v>0</v>
      </c>
      <c r="K7" s="2"/>
      <c r="M7" s="11">
        <f>I7+I8+J8+J11+I11+J7</f>
        <v>3533.8255666666673</v>
      </c>
      <c r="N7" s="12">
        <f>M7*1.2</f>
        <v>4240.5906800000002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>
        <f>июль!D8</f>
        <v>0</v>
      </c>
      <c r="E8" s="2"/>
      <c r="F8" s="6">
        <f>июль!F8</f>
        <v>381</v>
      </c>
      <c r="G8" s="6">
        <f>июль!G8</f>
        <v>0</v>
      </c>
      <c r="H8" s="2"/>
      <c r="I8" s="10">
        <f>июль!I8</f>
        <v>1005.4378833333335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87</v>
      </c>
      <c r="D7" s="2">
        <f>август!D7</f>
        <v>0</v>
      </c>
      <c r="E7" s="2"/>
      <c r="F7" s="6">
        <f>август!F7+177.5</f>
        <v>1078.5</v>
      </c>
      <c r="G7" s="6">
        <f>август!G7</f>
        <v>0</v>
      </c>
      <c r="H7" s="2"/>
      <c r="I7" s="14">
        <f>август!I7+596372/1000/1.2</f>
        <v>3025.3643500000003</v>
      </c>
      <c r="J7" s="10">
        <f>август!J7</f>
        <v>0</v>
      </c>
      <c r="K7" s="2"/>
      <c r="M7" s="11">
        <f>I7+I8+J8+J11+I11+J7</f>
        <v>4084.0022333333336</v>
      </c>
      <c r="N7" s="12">
        <f>M7*1.2</f>
        <v>4900.8026799999998</v>
      </c>
    </row>
    <row r="8" spans="1:16" x14ac:dyDescent="0.25">
      <c r="A8" s="1">
        <v>2</v>
      </c>
      <c r="B8" s="2" t="s">
        <v>11</v>
      </c>
      <c r="C8" s="2">
        <f>август!C8+1</f>
        <v>12</v>
      </c>
      <c r="D8" s="2">
        <f>август!D8</f>
        <v>0</v>
      </c>
      <c r="E8" s="2"/>
      <c r="F8" s="6">
        <f>август!F8+30</f>
        <v>411</v>
      </c>
      <c r="G8" s="6">
        <f>август!G8</f>
        <v>0</v>
      </c>
      <c r="H8" s="2"/>
      <c r="I8" s="14">
        <f>август!I8+63840/1000/1.2</f>
        <v>1058.6378833333335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101</v>
      </c>
      <c r="D7" s="2">
        <f>сентябрь!D7</f>
        <v>0</v>
      </c>
      <c r="E7" s="2"/>
      <c r="F7" s="15">
        <f>сентябрь!F7+183</f>
        <v>1261.5</v>
      </c>
      <c r="G7" s="6">
        <f>сентябрь!G7</f>
        <v>0</v>
      </c>
      <c r="H7" s="2"/>
      <c r="I7" s="10">
        <f>сентябрь!I7+634.676/1.2</f>
        <v>3554.2610166666673</v>
      </c>
      <c r="J7" s="10">
        <f>сентябрь!J7</f>
        <v>0</v>
      </c>
      <c r="K7" s="2"/>
      <c r="M7" s="11">
        <f>I7+I8+J8+J11+I11+J7</f>
        <v>4612.898900000001</v>
      </c>
      <c r="N7" s="12">
        <f>M7*1.2</f>
        <v>5535.4786800000011</v>
      </c>
    </row>
    <row r="8" spans="1:16" x14ac:dyDescent="0.25">
      <c r="A8" s="1">
        <v>2</v>
      </c>
      <c r="B8" s="2" t="s">
        <v>11</v>
      </c>
      <c r="C8" s="2">
        <f>сентябрь!C8</f>
        <v>12</v>
      </c>
      <c r="D8" s="2"/>
      <c r="E8" s="2"/>
      <c r="F8" s="6">
        <f>сентябрь!F8</f>
        <v>411</v>
      </c>
      <c r="G8" s="6"/>
      <c r="H8" s="2"/>
      <c r="I8" s="10">
        <f>сентябрь!I8</f>
        <v>1058.6378833333335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109</v>
      </c>
      <c r="D7" s="2">
        <f>октябрь!D7</f>
        <v>0</v>
      </c>
      <c r="E7" s="2"/>
      <c r="F7" s="10">
        <f>октябрь!F7+102</f>
        <v>1363.5</v>
      </c>
      <c r="G7" s="10">
        <f>октябрь!G7</f>
        <v>0</v>
      </c>
      <c r="H7" s="2"/>
      <c r="I7" s="10">
        <f>октябрь!I7+360.696/1.2</f>
        <v>3854.8410166666672</v>
      </c>
      <c r="J7" s="10">
        <f>октябрь!J7</f>
        <v>0</v>
      </c>
      <c r="K7" s="2"/>
      <c r="M7" s="11">
        <f>I7+I8+J8+J11+I11+J7</f>
        <v>12244.183158333335</v>
      </c>
      <c r="N7" s="12">
        <f>M7*1.2</f>
        <v>14693.019790000002</v>
      </c>
    </row>
    <row r="8" spans="1:16" x14ac:dyDescent="0.25">
      <c r="A8" s="1">
        <v>2</v>
      </c>
      <c r="B8" s="2" t="s">
        <v>11</v>
      </c>
      <c r="C8" s="2">
        <f>октябрь!C8+1</f>
        <v>13</v>
      </c>
      <c r="D8" s="2"/>
      <c r="E8" s="2"/>
      <c r="F8" s="10">
        <f>октябрь!F8+18.6</f>
        <v>429.6</v>
      </c>
      <c r="G8" s="10"/>
      <c r="H8" s="2"/>
      <c r="I8" s="10">
        <f>октябрь!I8+8796.84511/1.2</f>
        <v>8389.3421416666679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147</v>
      </c>
      <c r="D7" s="2">
        <f>ноябрь!D7</f>
        <v>0</v>
      </c>
      <c r="E7" s="2"/>
      <c r="F7" s="15">
        <f>ноябрь!F7+456</f>
        <v>1819.5</v>
      </c>
      <c r="G7" s="6">
        <f>ноябрь!G7</f>
        <v>0</v>
      </c>
      <c r="H7" s="2"/>
      <c r="I7" s="10">
        <f>ноябрь!I7+1285.766/1.2</f>
        <v>4926.3126833333336</v>
      </c>
      <c r="J7" s="10">
        <f>ноябрь!J7</f>
        <v>0</v>
      </c>
      <c r="K7" s="2"/>
      <c r="M7" s="11">
        <f>I7+I8+J8+J11+I11</f>
        <v>18382.279683333334</v>
      </c>
      <c r="N7" s="12">
        <f>M7*1.2</f>
        <v>22058.735619999999</v>
      </c>
    </row>
    <row r="8" spans="1:16" x14ac:dyDescent="0.25">
      <c r="A8" s="1">
        <v>2</v>
      </c>
      <c r="B8" s="2" t="s">
        <v>11</v>
      </c>
      <c r="C8" s="2">
        <f>ноябрь!C8+5</f>
        <v>18</v>
      </c>
      <c r="D8" s="2">
        <f>ноябрь!D8</f>
        <v>0</v>
      </c>
      <c r="E8" s="2"/>
      <c r="F8" s="6">
        <f>ноябрь!F8+380</f>
        <v>809.6</v>
      </c>
      <c r="G8" s="6">
        <f>ноябрь!G8</f>
        <v>0</v>
      </c>
      <c r="H8" s="2"/>
      <c r="I8" s="10">
        <f>ноябрь!I8+1039.90893/1.2</f>
        <v>9255.9329166666685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18382.279683333334</v>
      </c>
      <c r="P11" s="9">
        <f>O11*1.2</f>
        <v>22058.735619999999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2024-07-01T04:19:28Z</dcterms:modified>
</cp:coreProperties>
</file>