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262ED9A1-3C5F-4EA5-A915-1AF6356FDFEB}" xr6:coauthVersionLast="47" xr6:coauthVersionMax="47" xr10:uidLastSave="{00000000-0000-0000-0000-000000000000}"/>
  <bookViews>
    <workbookView xWindow="1560" yWindow="555" windowWidth="12555" windowHeight="14910" tabRatio="672" firstSheet="5" activeTab="5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81029"/>
</workbook>
</file>

<file path=xl/calcChain.xml><?xml version="1.0" encoding="utf-8"?>
<calcChain xmlns="http://schemas.openxmlformats.org/spreadsheetml/2006/main">
  <c r="F8" i="36" l="1"/>
  <c r="F7" i="36"/>
  <c r="C8" i="36"/>
  <c r="C7" i="36"/>
  <c r="G11" i="36"/>
  <c r="F11" i="36"/>
  <c r="D11" i="36"/>
  <c r="C11" i="36"/>
  <c r="F8" i="35"/>
  <c r="C8" i="35"/>
  <c r="F7" i="35"/>
  <c r="C7" i="35"/>
  <c r="F14" i="35"/>
  <c r="G11" i="35"/>
  <c r="C14" i="35"/>
  <c r="D11" i="35"/>
  <c r="F7" i="34"/>
  <c r="C7" i="34"/>
  <c r="F14" i="34"/>
  <c r="C14" i="34"/>
  <c r="F8" i="34"/>
  <c r="C8" i="34"/>
  <c r="F8" i="31"/>
  <c r="F8" i="32" l="1"/>
  <c r="F8" i="33" s="1"/>
  <c r="C8" i="33"/>
  <c r="F7" i="33"/>
  <c r="C7" i="33"/>
  <c r="C8" i="32"/>
  <c r="F7" i="32"/>
  <c r="C7" i="32"/>
  <c r="F7" i="31"/>
  <c r="D8" i="37" l="1"/>
  <c r="D8" i="38" s="1"/>
  <c r="D8" i="39" s="1"/>
  <c r="D8" i="40" s="1"/>
  <c r="D8" i="41" s="1"/>
  <c r="D8" i="42" s="1"/>
  <c r="F11" i="37"/>
  <c r="F11" i="38" s="1"/>
  <c r="F11" i="39" s="1"/>
  <c r="F11" i="40" s="1"/>
  <c r="F11" i="41" s="1"/>
  <c r="F11" i="42" s="1"/>
  <c r="C11" i="37"/>
  <c r="C11" i="38" s="1"/>
  <c r="C11" i="39" s="1"/>
  <c r="C11" i="40" s="1"/>
  <c r="C11" i="41" s="1"/>
  <c r="C11" i="42" s="1"/>
  <c r="G11" i="37"/>
  <c r="G11" i="38" s="1"/>
  <c r="G11" i="39" s="1"/>
  <c r="G11" i="40" s="1"/>
  <c r="G11" i="41" s="1"/>
  <c r="G11" i="42" s="1"/>
  <c r="D11" i="37"/>
  <c r="D11" i="38" s="1"/>
  <c r="D11" i="39" s="1"/>
  <c r="D11" i="40" s="1"/>
  <c r="D11" i="41" s="1"/>
  <c r="D11" i="42" s="1"/>
  <c r="G8" i="36"/>
  <c r="G8" i="37" s="1"/>
  <c r="G8" i="38" s="1"/>
  <c r="G8" i="39" s="1"/>
  <c r="G8" i="40" s="1"/>
  <c r="G8" i="41" s="1"/>
  <c r="G8" i="42" s="1"/>
  <c r="G7" i="36"/>
  <c r="G7" i="37" s="1"/>
  <c r="G7" i="38" s="1"/>
  <c r="G7" i="39" s="1"/>
  <c r="G7" i="40" s="1"/>
  <c r="G7" i="41" s="1"/>
  <c r="G7" i="42" s="1"/>
  <c r="D8" i="36"/>
  <c r="D7" i="36"/>
  <c r="D7" i="37" s="1"/>
  <c r="D7" i="38" s="1"/>
  <c r="D7" i="39" s="1"/>
  <c r="D7" i="40" s="1"/>
  <c r="D7" i="41" s="1"/>
  <c r="D7" i="42" s="1"/>
  <c r="C8" i="31" l="1"/>
  <c r="C7" i="37" l="1"/>
  <c r="C7" i="38" s="1"/>
  <c r="C7" i="39" s="1"/>
  <c r="C7" i="40" s="1"/>
  <c r="C7" i="41" s="1"/>
  <c r="C7" i="42" s="1"/>
  <c r="F7" i="37"/>
  <c r="F7" i="38" s="1"/>
  <c r="F7" i="39" s="1"/>
  <c r="F7" i="40" s="1"/>
  <c r="F7" i="41" s="1"/>
  <c r="F7" i="42" s="1"/>
  <c r="C8" i="37"/>
  <c r="C8" i="38" s="1"/>
  <c r="C8" i="39" s="1"/>
  <c r="C8" i="40" s="1"/>
  <c r="C8" i="41" s="1"/>
  <c r="C8" i="42" s="1"/>
  <c r="F8" i="37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<sst xmlns="http://schemas.openxmlformats.org/spreadsheetml/2006/main" count="312" uniqueCount="33">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</sst>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28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29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tabSelected="1" zoomScaleNormal="100" zoomScaleSheetLayoutView="100" workbookViewId="0">
      <selection activeCell="H7" sqref="C7:H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16">
        <f>май!C7+16</f>
        <v>82</v>
      </c>
      <c r="D7" s="16">
        <f>май!D7</f>
        <v>0</v>
      </c>
      <c r="E7" s="16"/>
      <c r="F7" s="17">
        <f>май!F7+202</f>
        <v>1019.5</v>
      </c>
      <c r="G7" s="17">
        <f>май!G7</f>
        <v>0</v>
      </c>
      <c r="H7" s="16"/>
    </row>
    <row r="8" spans="1:13" x14ac:dyDescent="0.25">
      <c r="A8" s="6">
        <v>2</v>
      </c>
      <c r="B8" s="3" t="s">
        <v>8</v>
      </c>
      <c r="C8" s="16">
        <f>май!C8+2</f>
        <v>8</v>
      </c>
      <c r="D8" s="16">
        <f>май!D8</f>
        <v>0</v>
      </c>
      <c r="E8" s="16"/>
      <c r="F8" s="17">
        <f>май!F8+170</f>
        <v>431.68</v>
      </c>
      <c r="G8" s="17">
        <f>май!G8</f>
        <v>0</v>
      </c>
      <c r="H8" s="16"/>
    </row>
    <row r="9" spans="1:13" x14ac:dyDescent="0.25">
      <c r="A9" s="3"/>
      <c r="B9" s="1" t="s">
        <v>6</v>
      </c>
      <c r="C9" s="16"/>
      <c r="D9" s="16"/>
      <c r="E9" s="16"/>
      <c r="F9" s="17"/>
      <c r="G9" s="17"/>
      <c r="H9" s="16"/>
    </row>
    <row r="10" spans="1:13" x14ac:dyDescent="0.25">
      <c r="A10" s="3"/>
      <c r="B10" s="2" t="s">
        <v>9</v>
      </c>
      <c r="C10" s="16"/>
      <c r="D10" s="16"/>
      <c r="E10" s="16"/>
      <c r="F10" s="17"/>
      <c r="G10" s="17"/>
      <c r="H10" s="16"/>
    </row>
    <row r="11" spans="1:13" x14ac:dyDescent="0.25">
      <c r="A11" s="6">
        <v>3</v>
      </c>
      <c r="B11" s="3" t="s">
        <v>10</v>
      </c>
      <c r="C11" s="16">
        <f>май!C11</f>
        <v>0</v>
      </c>
      <c r="D11" s="16">
        <f>май!D11</f>
        <v>1</v>
      </c>
      <c r="E11" s="16"/>
      <c r="F11" s="17">
        <f>май!F11</f>
        <v>0</v>
      </c>
      <c r="G11" s="17">
        <f>май!G11</f>
        <v>250</v>
      </c>
      <c r="H11" s="16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98</v>
      </c>
      <c r="D7" s="3">
        <f>июнь!D7</f>
        <v>0</v>
      </c>
      <c r="E7" s="3"/>
      <c r="F7" s="5">
        <f>июнь!F7+240</f>
        <v>1259.5</v>
      </c>
      <c r="G7" s="5">
        <f>июнь!G7</f>
        <v>0</v>
      </c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>
        <f>июнь!D8</f>
        <v>0</v>
      </c>
      <c r="E8" s="3"/>
      <c r="F8" s="5">
        <f>июнь!F8+80</f>
        <v>511.68</v>
      </c>
      <c r="G8" s="5">
        <f>июнь!G8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0</v>
      </c>
      <c r="D11" s="3">
        <f>июнь!D11+1</f>
        <v>2</v>
      </c>
      <c r="E11" s="3"/>
      <c r="F11" s="3">
        <f>июнь!F11</f>
        <v>0</v>
      </c>
      <c r="G11" s="5">
        <f>июнь!G11+250</f>
        <v>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117</v>
      </c>
      <c r="D7" s="3">
        <f>июль!D7</f>
        <v>0</v>
      </c>
      <c r="E7" s="3"/>
      <c r="F7" s="8">
        <f>июль!F7+226</f>
        <v>1485.5</v>
      </c>
      <c r="G7" s="8">
        <f>июль!G7</f>
        <v>0</v>
      </c>
      <c r="H7" s="3"/>
    </row>
    <row r="8" spans="1:13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июль!F8+34</f>
        <v>545.68000000000006</v>
      </c>
      <c r="G8" s="8">
        <f>июль!G8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0</v>
      </c>
      <c r="D11" s="3">
        <f>июль!D11+1</f>
        <v>3</v>
      </c>
      <c r="E11" s="3"/>
      <c r="F11" s="8">
        <f>июль!F11</f>
        <v>0</v>
      </c>
      <c r="G11" s="8">
        <f>июль!G11+600</f>
        <v>1100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124</v>
      </c>
      <c r="D7" s="3">
        <f>август!D7</f>
        <v>0</v>
      </c>
      <c r="E7" s="3"/>
      <c r="F7" s="8">
        <f>август!F7+72</f>
        <v>1557.5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11</v>
      </c>
      <c r="D8" s="3">
        <f>август!D8</f>
        <v>0</v>
      </c>
      <c r="E8" s="3"/>
      <c r="F8" s="8">
        <f>август!F8+20</f>
        <v>565.68000000000006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1</v>
      </c>
      <c r="D11" s="3">
        <f>август!D11+2</f>
        <v>5</v>
      </c>
      <c r="E11" s="3"/>
      <c r="F11" s="8">
        <f>август!F11+405</f>
        <v>405</v>
      </c>
      <c r="G11" s="8">
        <f>август!G11+500</f>
        <v>1600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134</v>
      </c>
      <c r="D7" s="3">
        <f>сентябрь!D7</f>
        <v>0</v>
      </c>
      <c r="E7" s="3"/>
      <c r="F7" s="8">
        <f>сентябрь!F7+127</f>
        <v>1684.5</v>
      </c>
      <c r="G7" s="8">
        <f>сентябрь!G7</f>
        <v>0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14</v>
      </c>
      <c r="D8" s="3">
        <f>сентябрь!D8</f>
        <v>0</v>
      </c>
      <c r="E8" s="3"/>
      <c r="F8" s="8">
        <f>сентябрь!F8+135</f>
        <v>700.68000000000006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>
        <f>сентябрь!D11+1</f>
        <v>6</v>
      </c>
      <c r="E11" s="3"/>
      <c r="F11" s="8">
        <f>сентябрь!F11</f>
        <v>405</v>
      </c>
      <c r="G11" s="8">
        <f>сентябрь!G11+585</f>
        <v>2185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142</v>
      </c>
      <c r="D7" s="3">
        <f>октябрь!D7</f>
        <v>0</v>
      </c>
      <c r="E7" s="3"/>
      <c r="F7" s="8">
        <f>октябрь!F7+87</f>
        <v>1771.5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15</v>
      </c>
      <c r="D8" s="3">
        <f>октябрь!D8</f>
        <v>0</v>
      </c>
      <c r="E8" s="3"/>
      <c r="F8" s="8">
        <f>октябрь!F8+24</f>
        <v>724.68000000000006</v>
      </c>
      <c r="G8" s="8">
        <f>октябрь!G8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1</v>
      </c>
      <c r="D11" s="3">
        <f>октябрь!D11</f>
        <v>6</v>
      </c>
      <c r="E11" s="3"/>
      <c r="F11" s="8">
        <f>октябрь!F11</f>
        <v>405</v>
      </c>
      <c r="G11" s="8">
        <f>октябрь!G11</f>
        <v>2185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152</v>
      </c>
      <c r="D7" s="3">
        <f>ноябрь!D7</f>
        <v>0</v>
      </c>
      <c r="E7" s="3"/>
      <c r="F7" s="8">
        <f>ноябрь!F7+138</f>
        <v>1909.5</v>
      </c>
      <c r="G7" s="8">
        <f>ноябрь!G7</f>
        <v>0</v>
      </c>
      <c r="H7" s="3"/>
    </row>
    <row r="8" spans="1:13" x14ac:dyDescent="0.25">
      <c r="A8" s="6">
        <v>2</v>
      </c>
      <c r="B8" s="3" t="s">
        <v>8</v>
      </c>
      <c r="C8" s="3">
        <f>ноябрь!C8+6</f>
        <v>21</v>
      </c>
      <c r="D8" s="3">
        <f>ноябрь!D8+1</f>
        <v>1</v>
      </c>
      <c r="E8" s="3"/>
      <c r="F8" s="8">
        <f>ноябрь!F8+385</f>
        <v>1109.68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2</v>
      </c>
      <c r="D11" s="3">
        <f>ноябрь!D11</f>
        <v>6</v>
      </c>
      <c r="E11" s="3"/>
      <c r="F11" s="8">
        <f>ноябрь!F11+400</f>
        <v>805</v>
      </c>
      <c r="G11" s="8">
        <f>ноябрь!G11</f>
        <v>2185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2023-06-30T07:18:11Z</dcterms:modified>
</cp:coreProperties>
</file>