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E:\Общая рабочая\Раскрытие инфы на сайте\12г\"/>
    </mc:Choice>
  </mc:AlternateContent>
  <xr:revisionPtr revIDLastSave="0" documentId="13_ncr:1_{07F91A0B-9240-49D6-9560-F7488272E8C5}" xr6:coauthVersionLast="47" xr6:coauthVersionMax="47" xr10:uidLastSave="{00000000-0000-0000-0000-000000000000}"/>
  <bookViews>
    <workbookView xWindow="-120" yWindow="-120" windowWidth="29040" windowHeight="15840" xr2:uid="{00000000-000D-0000-FFFF-FFFF00000000}"/>
  </bookViews>
  <sheets>
    <sheet name="стр.1_9" sheetId="4" r:id="rId1"/>
    <sheet name="стр.10_12" sheetId="5" r:id="rId2"/>
    <sheet name="Лист1" sheetId="7" state="hidden" r:id="rId3"/>
    <sheet name="Расчет" sheetId="6" state="hidden" r:id="rId4"/>
  </sheets>
  <externalReferences>
    <externalReference r:id="rId5"/>
    <externalReference r:id="rId6"/>
    <externalReference r:id="rId7"/>
  </externalReferences>
  <definedNames>
    <definedName name="TABLE" localSheetId="0">стр.1_9!#REF!</definedName>
    <definedName name="TABLE" localSheetId="1">стр.10_12!#REF!</definedName>
    <definedName name="TABLE_2" localSheetId="0">стр.1_9!#REF!</definedName>
    <definedName name="TABLE_2" localSheetId="1">стр.10_12!#REF!</definedName>
    <definedName name="_xlnm.Print_Titles" localSheetId="0">стр.1_9!$33:$33</definedName>
    <definedName name="_xlnm.Print_Titles" localSheetId="1">стр.10_12!$3:$4</definedName>
    <definedName name="_xlnm.Print_Area" localSheetId="0">стр.1_9!$A$1:$DA$68</definedName>
    <definedName name="_xlnm.Print_Area" localSheetId="1">стр.10_12!$A$1:$DA$48</definedName>
  </definedNames>
  <calcPr calcId="191029"/>
</workbook>
</file>

<file path=xl/calcChain.xml><?xml version="1.0" encoding="utf-8"?>
<calcChain xmlns="http://schemas.openxmlformats.org/spreadsheetml/2006/main">
  <c r="CK57" i="4" l="1"/>
  <c r="AZ57" i="4" l="1"/>
  <c r="CK51" i="4"/>
  <c r="C23" i="7" l="1"/>
  <c r="J23" i="7"/>
  <c r="N23" i="7"/>
  <c r="M23" i="7"/>
  <c r="G17" i="7" l="1"/>
  <c r="D17" i="7" l="1"/>
  <c r="C17" i="7"/>
  <c r="G7" i="7" l="1"/>
  <c r="AZ62" i="4"/>
  <c r="AZ51" i="4" l="1"/>
  <c r="BT57" i="4"/>
  <c r="BT51" i="4" s="1"/>
  <c r="AZ65" i="4"/>
  <c r="BT56" i="4"/>
  <c r="BT62" i="4" l="1"/>
  <c r="L11" i="7"/>
  <c r="K11" i="7"/>
  <c r="M11" i="7" s="1"/>
  <c r="M7" i="7"/>
  <c r="M5" i="7"/>
  <c r="H11" i="7" l="1"/>
  <c r="G11" i="7"/>
  <c r="C21" i="7"/>
  <c r="AZ12" i="5" s="1"/>
  <c r="D20" i="7"/>
  <c r="E13" i="7"/>
  <c r="E17" i="7" l="1"/>
  <c r="H17" i="7"/>
  <c r="I11" i="7"/>
  <c r="D21" i="7"/>
  <c r="D23" i="7" s="1"/>
  <c r="BI12" i="5" s="1"/>
  <c r="H13" i="7"/>
  <c r="G13" i="7"/>
  <c r="E20" i="7"/>
  <c r="H20" i="7" s="1"/>
  <c r="H15" i="7" l="1"/>
  <c r="CA11" i="5" s="1"/>
  <c r="H21" i="7"/>
  <c r="H23" i="7" s="1"/>
  <c r="CA12" i="5" s="1"/>
  <c r="I13" i="7"/>
  <c r="I15" i="7" s="1"/>
  <c r="G15" i="7"/>
  <c r="BR11" i="5" s="1"/>
  <c r="E21" i="7"/>
  <c r="E23" i="7" s="1"/>
  <c r="G20" i="7"/>
  <c r="I17" i="7"/>
  <c r="K17" i="7" s="1"/>
  <c r="K13" i="7" l="1"/>
  <c r="L13" i="7"/>
  <c r="L15" i="7" s="1"/>
  <c r="CS11" i="5" s="1"/>
  <c r="H25" i="7"/>
  <c r="CA13" i="5" s="1"/>
  <c r="L17" i="7"/>
  <c r="G21" i="7"/>
  <c r="G23" i="7" s="1"/>
  <c r="I20" i="7"/>
  <c r="M13" i="7" l="1"/>
  <c r="M15" i="7" s="1"/>
  <c r="K15" i="7"/>
  <c r="CJ11" i="5" s="1"/>
  <c r="I21" i="7"/>
  <c r="I23" i="7" s="1"/>
  <c r="I25" i="7" s="1"/>
  <c r="L20" i="7"/>
  <c r="L21" i="7" s="1"/>
  <c r="K20" i="7"/>
  <c r="L23" i="7"/>
  <c r="CS12" i="5" s="1"/>
  <c r="G25" i="7"/>
  <c r="BR13" i="5" s="1"/>
  <c r="BR12" i="5"/>
  <c r="M17" i="7"/>
  <c r="D11" i="7"/>
  <c r="D15" i="7" s="1"/>
  <c r="C11" i="7"/>
  <c r="E7" i="7"/>
  <c r="D25" i="7" l="1"/>
  <c r="BI13" i="5" s="1"/>
  <c r="BI11" i="5"/>
  <c r="K21" i="7"/>
  <c r="K23" i="7" s="1"/>
  <c r="M20" i="7"/>
  <c r="M21" i="7" s="1"/>
  <c r="L25" i="7"/>
  <c r="CS13" i="5" s="1"/>
  <c r="M25" i="7"/>
  <c r="E11" i="7"/>
  <c r="E15" i="7"/>
  <c r="E25" i="7" s="1"/>
  <c r="C15" i="7"/>
  <c r="C25" i="7" l="1"/>
  <c r="AZ13" i="5" s="1"/>
  <c r="AZ11" i="5"/>
  <c r="CJ12" i="5"/>
  <c r="K25" i="7"/>
  <c r="CJ13" i="5" s="1"/>
  <c r="E5" i="7"/>
  <c r="N15" i="7" l="1"/>
  <c r="F21" i="7"/>
  <c r="F23" i="7" s="1"/>
  <c r="J15" i="7"/>
  <c r="N6" i="7"/>
  <c r="J6" i="7"/>
  <c r="F15" i="7"/>
  <c r="F6" i="7"/>
  <c r="F25" i="7" l="1"/>
  <c r="L6" i="7"/>
  <c r="K6" i="7"/>
  <c r="K8" i="7" s="1"/>
  <c r="K10" i="7" s="1"/>
  <c r="H6" i="7"/>
  <c r="G6" i="7"/>
  <c r="I6" i="7" s="1"/>
  <c r="H7" i="7"/>
  <c r="H5" i="7"/>
  <c r="G5" i="7"/>
  <c r="F8" i="7"/>
  <c r="F10" i="7" s="1"/>
  <c r="C6" i="7"/>
  <c r="D6" i="7"/>
  <c r="J21" i="7"/>
  <c r="J25" i="7" s="1"/>
  <c r="C8" i="7" l="1"/>
  <c r="C10" i="7" s="1"/>
  <c r="H8" i="7"/>
  <c r="H10" i="7" s="1"/>
  <c r="M6" i="7"/>
  <c r="M8" i="7" s="1"/>
  <c r="M10" i="7" s="1"/>
  <c r="L8" i="7"/>
  <c r="L10" i="7" s="1"/>
  <c r="I5" i="7"/>
  <c r="G8" i="7"/>
  <c r="G10" i="7" s="1"/>
  <c r="I8" i="7"/>
  <c r="I10" i="7" s="1"/>
  <c r="E6" i="7"/>
  <c r="E8" i="7" s="1"/>
  <c r="E10" i="7" s="1"/>
  <c r="D8" i="7"/>
  <c r="D10" i="7" s="1"/>
  <c r="CK65" i="4" l="1"/>
  <c r="BT65" i="4"/>
  <c r="CK62" i="4"/>
  <c r="N21" i="7" l="1"/>
  <c r="N25" i="7" l="1"/>
  <c r="N8" i="7"/>
  <c r="N10" i="7" s="1"/>
  <c r="I8" i="6" l="1"/>
  <c r="I13" i="6"/>
  <c r="F7" i="6" l="1"/>
  <c r="H7" i="6"/>
  <c r="E7" i="6"/>
  <c r="E6" i="6"/>
  <c r="I6" i="6" s="1"/>
  <c r="F9" i="6" l="1"/>
  <c r="F10" i="6" s="1"/>
  <c r="F11" i="6" s="1"/>
  <c r="H11" i="6"/>
  <c r="G9" i="6"/>
  <c r="G10" i="6" s="1"/>
  <c r="E9" i="6"/>
  <c r="E10" i="6" s="1"/>
  <c r="E11" i="6" s="1"/>
  <c r="H9" i="6"/>
  <c r="I7" i="6"/>
  <c r="J8" i="7" s="1"/>
  <c r="J10" i="7" s="1"/>
  <c r="G11" i="6" l="1"/>
  <c r="G12" i="6"/>
  <c r="I9" i="6"/>
  <c r="I10" i="6"/>
  <c r="F12" i="6"/>
  <c r="AZ41" i="4"/>
  <c r="I11" i="6" l="1"/>
  <c r="E12" i="6" l="1"/>
  <c r="I12" i="6" s="1"/>
</calcChain>
</file>

<file path=xl/sharedStrings.xml><?xml version="1.0" encoding="utf-8"?>
<sst xmlns="http://schemas.openxmlformats.org/spreadsheetml/2006/main" count="281" uniqueCount="215">
  <si>
    <t>Наименование
показателей</t>
  </si>
  <si>
    <t>Единица измерения</t>
  </si>
  <si>
    <t>Приложение № 1</t>
  </si>
  <si>
    <t>к стандартам раскрытия информации
субъектами оптового и розничных
рынков электрической энергии</t>
  </si>
  <si>
    <t>(в ред. Постановления Правительства РФ
от 30.01.2019 № 64)</t>
  </si>
  <si>
    <t>П Р Е Д Л О Ж Е Н И Е</t>
  </si>
  <si>
    <t>о размере цен (тарифов), долгосрочных параметров регулирования</t>
  </si>
  <si>
    <t xml:space="preserve">(вид цены (тарифа) на </t>
  </si>
  <si>
    <t xml:space="preserve"> год</t>
  </si>
  <si>
    <t>(расчетный период регулирования)</t>
  </si>
  <si>
    <t>(полное и сокращенное наименование юридического лица)</t>
  </si>
  <si>
    <t>I. Информация об организации</t>
  </si>
  <si>
    <t>Полное наименование</t>
  </si>
  <si>
    <t>Сокращенное наименование</t>
  </si>
  <si>
    <t>Место нахождения</t>
  </si>
  <si>
    <t>Фактический адрес</t>
  </si>
  <si>
    <t>ИНН</t>
  </si>
  <si>
    <t>КПП</t>
  </si>
  <si>
    <t>Ф.И.О. руководителя</t>
  </si>
  <si>
    <t>Адрес электронной почты</t>
  </si>
  <si>
    <t>Контактный телефон</t>
  </si>
  <si>
    <t>Факс</t>
  </si>
  <si>
    <t>II. Основные показатели деятельности организации</t>
  </si>
  <si>
    <t>1. Основные показатели деятельности организаций, относящихся к субъектам
естественных монополий, а также коммерческого оператора оптового рынка
электрической энергии (мощности)</t>
  </si>
  <si>
    <t>Показатели эффективности деятельности организации</t>
  </si>
  <si>
    <t>1.</t>
  </si>
  <si>
    <t>1.1.</t>
  </si>
  <si>
    <t>Выручка</t>
  </si>
  <si>
    <t>тыс. рублей</t>
  </si>
  <si>
    <t>1.2.</t>
  </si>
  <si>
    <t>Прибыль (убыток) от продаж</t>
  </si>
  <si>
    <t>1.3.</t>
  </si>
  <si>
    <t>EBITDA (прибыль до процентов, налогов и амортизации)</t>
  </si>
  <si>
    <t>1.4.</t>
  </si>
  <si>
    <t>Чистая прибыль (убыток)</t>
  </si>
  <si>
    <t>2.</t>
  </si>
  <si>
    <t>Показатели рентабельности организации</t>
  </si>
  <si>
    <t>2.1.</t>
  </si>
  <si>
    <t>процентов</t>
  </si>
  <si>
    <t>Рентабельность продаж (величина прибыли от продаж в каждом рубле выручки). Нормальное значение для отрасли электроэнергетики от 9 процентов и более</t>
  </si>
  <si>
    <t>3.</t>
  </si>
  <si>
    <t>Показатели регулируемых видов деятельности организации</t>
  </si>
  <si>
    <t>3.1.</t>
  </si>
  <si>
    <t>МВт</t>
  </si>
  <si>
    <t>Расчетный объем услуг в части управления технологическими
режимами **</t>
  </si>
  <si>
    <t>3.2.</t>
  </si>
  <si>
    <t>МВт·ч</t>
  </si>
  <si>
    <t>Расчетный объем услуг в части обеспечения надежности **</t>
  </si>
  <si>
    <t>3.3.</t>
  </si>
  <si>
    <t>Заявленная мощность ***</t>
  </si>
  <si>
    <t>3.4.</t>
  </si>
  <si>
    <t>тыс. кВт·ч</t>
  </si>
  <si>
    <t>Объем полезного отпуска электроэнергии - всего ***</t>
  </si>
  <si>
    <t>3.5.</t>
  </si>
  <si>
    <r>
      <t xml:space="preserve">Объем полезного отпуска электроэнергии населению и приравненным к нему категориям потребителей </t>
    </r>
    <r>
      <rPr>
        <vertAlign val="superscript"/>
        <sz val="10"/>
        <rFont val="Times New Roman"/>
        <family val="1"/>
        <charset val="204"/>
      </rPr>
      <t>3</t>
    </r>
  </si>
  <si>
    <t>3.6.</t>
  </si>
  <si>
    <t>Уровень потерь электрической энергии ***</t>
  </si>
  <si>
    <t>3.7.</t>
  </si>
  <si>
    <t>3.8.</t>
  </si>
  <si>
    <t>Суммарный объем производства и потребления электрической энергии участниками оптового рынка электрической энергии ****</t>
  </si>
  <si>
    <t>4.</t>
  </si>
  <si>
    <t>Необходимая валовая выручка по регулируемым видам деятельности организации - всего</t>
  </si>
  <si>
    <t>4.1.</t>
  </si>
  <si>
    <t>в том числе:</t>
  </si>
  <si>
    <t>оплата труда</t>
  </si>
  <si>
    <t>ремонт основных фондов</t>
  </si>
  <si>
    <t>материальные затраты</t>
  </si>
  <si>
    <t>4.2.</t>
  </si>
  <si>
    <t>4.3.</t>
  </si>
  <si>
    <t>Выпадающие, излишние доходы (расходы) прошлых лет</t>
  </si>
  <si>
    <t>4.4.</t>
  </si>
  <si>
    <t>Инвестиции, осуществляемые за счет тарифных источников</t>
  </si>
  <si>
    <t>4.4.1.</t>
  </si>
  <si>
    <t>Реквизиты инвестиционной программы (кем утверждена, дата утверждения, номер приказа)</t>
  </si>
  <si>
    <t>4.5.</t>
  </si>
  <si>
    <t>у.е.</t>
  </si>
  <si>
    <t>Объем условных единиц ***</t>
  </si>
  <si>
    <t>4.6.</t>
  </si>
  <si>
    <t>тыс. рублей
(у.е.)</t>
  </si>
  <si>
    <t>Операционные (подконтрольные) расходы
на условную единицу ***</t>
  </si>
  <si>
    <t>5.</t>
  </si>
  <si>
    <t>Показатели численности персонала и фонда оплаты труда по регулируемым видам деятельности</t>
  </si>
  <si>
    <t>5.1.</t>
  </si>
  <si>
    <t>человек</t>
  </si>
  <si>
    <t>Среднесписочная численность персонала</t>
  </si>
  <si>
    <t>5.2.</t>
  </si>
  <si>
    <t>тыс. рублей
на человека</t>
  </si>
  <si>
    <t>Среднемесячная заработная плата на одного работника</t>
  </si>
  <si>
    <t>5.3.</t>
  </si>
  <si>
    <t>Реквизиты отраслевого тарифного соглашения (дата утверждения, срок действия)</t>
  </si>
  <si>
    <t>6.</t>
  </si>
  <si>
    <t>Уставный капитал (складочный капитал, уставный фонд, вклады товарищей)</t>
  </si>
  <si>
    <t>7.</t>
  </si>
  <si>
    <t>Анализ финансовой устойчивости по величине излишка (недостатка) собственных оборотных средств</t>
  </si>
  <si>
    <t>менее 670 кВт</t>
  </si>
  <si>
    <t>от 670 кВт до 10 МВт</t>
  </si>
  <si>
    <t>не менее 10 МВт</t>
  </si>
  <si>
    <t>III. Цены (тарифы) по регулируемым видам деятельности организации</t>
  </si>
  <si>
    <t>первое полу-годие</t>
  </si>
  <si>
    <t>второе полу-годие</t>
  </si>
  <si>
    <t>Для организаций, относящихся к субъектам естественных монополий:</t>
  </si>
  <si>
    <t>услуги по оперативно-диспетчерскому управлению в электроэнергетике:</t>
  </si>
  <si>
    <t>рублей/МВт
в месяц</t>
  </si>
  <si>
    <t>тариф на услуги по
оперативно-диспетчерскому управлению в электроэнергетике в части управления технологическими режимами работы объектов электроэнергетики и энергопринимающих устройств потребителей электрической энергии, обеспечения функционирования технологической инфраструктуры оптового и розничных рынков, оказываемые акционерным обществом "Системный оператор Единой энергетической системы"</t>
  </si>
  <si>
    <t>рублей/МВт·ч</t>
  </si>
  <si>
    <t>предельный максимальный уровень цен (тарифов) на услуги по оперативно-диспетчерскому управлению в электроэнергетике в части организации отбора исполнителей и оплаты услуг по обеспечению системной надежности, услуг по обеспечению вывода Единой энергетической системы России из аварийных ситуаций, услуг по формированию технологического резерва мощностей, оказываемых акционерным обществом "Системный оператор Единой энергетической системы"</t>
  </si>
  <si>
    <t>услуги по передаче электрической энергии:</t>
  </si>
  <si>
    <t>двухставочный тариф:</t>
  </si>
  <si>
    <t>ставка на содержание сетей</t>
  </si>
  <si>
    <t>ставка на оплату технологического расхода (потерь)</t>
  </si>
  <si>
    <t>одноставочный тариф</t>
  </si>
  <si>
    <t>Для гарантирующих поставщиков:</t>
  </si>
  <si>
    <t>величина сбытовой надбавки для населения и приравненных к нему категорий потребителей</t>
  </si>
  <si>
    <t>величина сбытовой надбавки для сетевых организаций, покупающих электрическую энергию для компенсации потерь электрической энергии</t>
  </si>
  <si>
    <t>величина сбытовой надбавки для прочих потребителей:</t>
  </si>
  <si>
    <t>Для генерирующих объектов:</t>
  </si>
  <si>
    <t>цена на электрическую энергию</t>
  </si>
  <si>
    <t>в том числе топливная составляющая</t>
  </si>
  <si>
    <t>цена на генерирующую мощность</t>
  </si>
  <si>
    <t>рублей/Гкал</t>
  </si>
  <si>
    <t>средний одноставочный тариф на тепловую энергию</t>
  </si>
  <si>
    <t>4.3.1.</t>
  </si>
  <si>
    <t>одноставочный тариф на горячее водоснабжение</t>
  </si>
  <si>
    <t>4.3.2.</t>
  </si>
  <si>
    <t>тариф на отборный пар давлением:</t>
  </si>
  <si>
    <r>
      <t>1,2 - 2,5 кг/см</t>
    </r>
    <r>
      <rPr>
        <vertAlign val="superscript"/>
        <sz val="10"/>
        <rFont val="Times New Roman"/>
        <family val="1"/>
        <charset val="204"/>
      </rPr>
      <t>2</t>
    </r>
  </si>
  <si>
    <r>
      <t>2,5 - 7,0 кг/см</t>
    </r>
    <r>
      <rPr>
        <vertAlign val="superscript"/>
        <sz val="10"/>
        <rFont val="Times New Roman"/>
        <family val="1"/>
        <charset val="204"/>
      </rPr>
      <t>2</t>
    </r>
  </si>
  <si>
    <r>
      <t>7,0 - 13,0 кг/см</t>
    </r>
    <r>
      <rPr>
        <vertAlign val="superscript"/>
        <sz val="10"/>
        <rFont val="Times New Roman"/>
        <family val="1"/>
        <charset val="204"/>
      </rPr>
      <t>2</t>
    </r>
  </si>
  <si>
    <r>
      <t>&gt; 13 кг/см</t>
    </r>
    <r>
      <rPr>
        <vertAlign val="superscript"/>
        <sz val="10"/>
        <rFont val="Times New Roman"/>
        <family val="1"/>
        <charset val="204"/>
      </rPr>
      <t>2</t>
    </r>
  </si>
  <si>
    <t>4.3.3.</t>
  </si>
  <si>
    <t>тариф на острый и редуцированный пар</t>
  </si>
  <si>
    <t>двухставочный тариф на тепловую энергию</t>
  </si>
  <si>
    <t>рублей/Гкал/ч
в месяц</t>
  </si>
  <si>
    <t>ставка на содержание тепловой мощности</t>
  </si>
  <si>
    <t>4.4.2.</t>
  </si>
  <si>
    <t>тариф на тепловую энергию</t>
  </si>
  <si>
    <t>средний тариф на теплоноситель, в том числе:</t>
  </si>
  <si>
    <t>вода</t>
  </si>
  <si>
    <t>пар</t>
  </si>
  <si>
    <r>
      <t>_____</t>
    </r>
    <r>
      <rPr>
        <sz val="8"/>
        <rFont val="Times New Roman"/>
        <family val="1"/>
        <charset val="204"/>
      </rPr>
      <t>*</t>
    </r>
    <r>
      <rPr>
        <sz val="8"/>
        <color indexed="9"/>
        <rFont val="Times New Roman"/>
        <family val="1"/>
        <charset val="204"/>
      </rPr>
      <t>_</t>
    </r>
    <r>
      <rPr>
        <sz val="8"/>
        <rFont val="Times New Roman"/>
        <family val="1"/>
        <charset val="204"/>
      </rPr>
      <t>Базовый период - год, предшествующий расчетному периоду регулирования.</t>
    </r>
  </si>
  <si>
    <r>
      <t>_____</t>
    </r>
    <r>
      <rPr>
        <sz val="8"/>
        <rFont val="Times New Roman"/>
        <family val="1"/>
        <charset val="204"/>
      </rPr>
      <t>**</t>
    </r>
    <r>
      <rPr>
        <sz val="8"/>
        <color indexed="9"/>
        <rFont val="Times New Roman"/>
        <family val="1"/>
        <charset val="204"/>
      </rPr>
      <t>_</t>
    </r>
    <r>
      <rPr>
        <sz val="8"/>
        <rFont val="Times New Roman"/>
        <family val="1"/>
        <charset val="204"/>
      </rPr>
      <t>Заполняются организацией, осуществляющей оперативно-диспетчерское управление в электроэнергетике.</t>
    </r>
  </si>
  <si>
    <r>
      <t>_____</t>
    </r>
    <r>
      <rPr>
        <sz val="8"/>
        <rFont val="Times New Roman"/>
        <family val="1"/>
        <charset val="204"/>
      </rPr>
      <t>***</t>
    </r>
    <r>
      <rPr>
        <sz val="8"/>
        <color indexed="9"/>
        <rFont val="Times New Roman"/>
        <family val="1"/>
        <charset val="204"/>
      </rPr>
      <t>_</t>
    </r>
    <r>
      <rPr>
        <sz val="8"/>
        <rFont val="Times New Roman"/>
        <family val="1"/>
        <charset val="204"/>
      </rPr>
      <t>Заполняются сетевыми организациями, осуществляющими передачу электрической энергии (мощности) по электрическим сетям.</t>
    </r>
  </si>
  <si>
    <r>
      <t>_____</t>
    </r>
    <r>
      <rPr>
        <sz val="8"/>
        <rFont val="Times New Roman"/>
        <family val="1"/>
        <charset val="204"/>
      </rPr>
      <t>****</t>
    </r>
    <r>
      <rPr>
        <sz val="8"/>
        <color indexed="9"/>
        <rFont val="Times New Roman"/>
        <family val="1"/>
        <charset val="204"/>
      </rPr>
      <t>_</t>
    </r>
    <r>
      <rPr>
        <sz val="8"/>
        <rFont val="Times New Roman"/>
        <family val="1"/>
        <charset val="204"/>
      </rPr>
      <t>Заполняются коммерческим оператором оптового рынка электрической энергии (мощности).</t>
    </r>
  </si>
  <si>
    <t>Примечания:</t>
  </si>
  <si>
    <r>
      <t>Расходы, связанные с производством и реализацией товаров, работ
и услуг **</t>
    </r>
    <r>
      <rPr>
        <vertAlign val="superscript"/>
        <sz val="10"/>
        <rFont val="Times New Roman"/>
        <family val="1"/>
        <charset val="204"/>
      </rPr>
      <t>,</t>
    </r>
    <r>
      <rPr>
        <sz val="10"/>
        <rFont val="Times New Roman"/>
        <family val="1"/>
        <charset val="204"/>
      </rPr>
      <t xml:space="preserve"> ****;
операционные (подконтрольные)
расходы *** - всего</t>
    </r>
  </si>
  <si>
    <t>Реквизиты программы энергоэффективности (кем утверждена, дата утверждения, номер
приказа)***</t>
  </si>
  <si>
    <r>
      <t>Расходы, за исключением указанных в позиции
4.1 **</t>
    </r>
    <r>
      <rPr>
        <vertAlign val="superscript"/>
        <sz val="10"/>
        <rFont val="Times New Roman"/>
        <family val="1"/>
        <charset val="204"/>
      </rPr>
      <t>,</t>
    </r>
    <r>
      <rPr>
        <sz val="10"/>
        <rFont val="Times New Roman"/>
        <family val="1"/>
        <charset val="204"/>
      </rPr>
      <t xml:space="preserve"> ****;
неподконтрольные
расходы *** - всего ***</t>
    </r>
  </si>
  <si>
    <t>рублей/
куб. метр</t>
  </si>
  <si>
    <t>рублей/
тыс. кВт·ч</t>
  </si>
  <si>
    <t>Для коммерческого 
оператора</t>
  </si>
  <si>
    <t>Общество с ограниченной ответственностью Электрическая Сетевая Компания "Энергия"
 (ООО ЭСК "Энергия")</t>
  </si>
  <si>
    <t>ООО ЭСК "Энергия"</t>
  </si>
  <si>
    <t>Общество с ограниченной ответственностью
Электрическая Сетевая Компания "Энергия"</t>
  </si>
  <si>
    <t>662971, Красноярский край,  г. Железногорск, ул. Школьная, 52А</t>
  </si>
  <si>
    <t>663020, Красноярский край, ОПС пгт. Емельяново, а/я 83</t>
  </si>
  <si>
    <t>2452043606</t>
  </si>
  <si>
    <t>245201001</t>
  </si>
  <si>
    <t>Портнягин Александр Владимирович</t>
  </si>
  <si>
    <t>eskenergia@yandex.ru</t>
  </si>
  <si>
    <t>8-800-302-17-19</t>
  </si>
  <si>
    <r>
      <t>1.</t>
    </r>
    <r>
      <rPr>
        <sz val="10"/>
        <color indexed="9"/>
        <rFont val="Times New Roman"/>
        <family val="1"/>
        <charset val="204"/>
      </rPr>
      <t>_</t>
    </r>
    <r>
      <rPr>
        <sz val="10"/>
        <rFont val="Times New Roman"/>
        <family val="1"/>
        <charset val="204"/>
      </rPr>
      <t>Предложение о размере цен (тарифов) акционерного общества "Российский концерн по производству электрической и тепловой энергии на атомных станциях" заполняется в целом по компании.</t>
    </r>
  </si>
  <si>
    <r>
      <t>2.</t>
    </r>
    <r>
      <rPr>
        <sz val="10"/>
        <color indexed="9"/>
        <rFont val="Times New Roman"/>
        <family val="1"/>
        <charset val="204"/>
      </rPr>
      <t>_</t>
    </r>
    <r>
      <rPr>
        <sz val="10"/>
        <rFont val="Times New Roman"/>
        <family val="1"/>
        <charset val="204"/>
      </rPr>
      <t>При подготовке предложений о размере цен (тарифов) с целью поставки электрической энергии по регулируемым договорам позиции 9, 10, 12, 13 и 14 раздела 3 "Основные показатели деятельности генерирующих объектов" не заполняются.</t>
    </r>
  </si>
  <si>
    <t>СН1</t>
  </si>
  <si>
    <t>СН2</t>
  </si>
  <si>
    <t>НН</t>
  </si>
  <si>
    <t>прочее</t>
  </si>
  <si>
    <t>налог на имущ</t>
  </si>
  <si>
    <t>амортизация</t>
  </si>
  <si>
    <t>усл ед</t>
  </si>
  <si>
    <t>прямые расходы</t>
  </si>
  <si>
    <t>производ расходы</t>
  </si>
  <si>
    <t>зп+отч экс+мат (рем, ИП) ф .4.37</t>
  </si>
  <si>
    <t>ПРН</t>
  </si>
  <si>
    <t>НИ</t>
  </si>
  <si>
    <t>А</t>
  </si>
  <si>
    <t>Рп</t>
  </si>
  <si>
    <t>Рпр</t>
  </si>
  <si>
    <t>прочие расходы</t>
  </si>
  <si>
    <t>НВВ</t>
  </si>
  <si>
    <t>№ п/п</t>
  </si>
  <si>
    <t>Наименование показателя</t>
  </si>
  <si>
    <t>Суммарные прямые расходы, включающие в себя амортизационные отчисления, расходы на производственное развитие и налог на имущество, руб.</t>
  </si>
  <si>
    <t>Сумма условных единиц по оборудованию, у.е.</t>
  </si>
  <si>
    <t>Прочие расходы, руб.</t>
  </si>
  <si>
    <t>Расчетный объем необходимой валовой выручки, руб.</t>
  </si>
  <si>
    <t>Двухставочный единый (котловой) тариф:</t>
  </si>
  <si>
    <t>Заявленная мощность потребителей (полезный отпуск), МВт</t>
  </si>
  <si>
    <t>Заявленная мощность потребителей трансформированная, МВт</t>
  </si>
  <si>
    <t>Ставка на содержание электрических сетей, руб./МВт в месяц</t>
  </si>
  <si>
    <t>ПРОВЕРКА</t>
  </si>
  <si>
    <t>Плановый отпуск из сети электроэнергии потребителям (полезный отпуск), МВт*ч</t>
  </si>
  <si>
    <t>Плановая трансформация электроэнергии, МВт*ч</t>
  </si>
  <si>
    <t>Тариф покупки потерь, руб./МВт*ч</t>
  </si>
  <si>
    <t>Технологический расход (потери) электроэнергии в сети, МВт*ч</t>
  </si>
  <si>
    <t>Расходы на оплату потерь в сетях, руб.</t>
  </si>
  <si>
    <t>Часть расходов на оплату потерь электроэнергии в сети более высокого напряжения, учитываемая при расчете ставки на компенсацию потерь электроэнергии в сети более низкого напряжения, руб.</t>
  </si>
  <si>
    <t>Ставка на оплату технологического расхода (потерь) электроэнергии, руб./МВт*ч</t>
  </si>
  <si>
    <t>Одноставочный котловой тариф, руб./МВт*ч</t>
  </si>
  <si>
    <t>Программа в области энергосбережения и повышения энергетической эффективности ООО ЭСК «Энергия» на 2021-2025 годы утвежденна 15.08.2021 г. директором ООО ЭСК "Энергия" А.В. Портнягиным</t>
  </si>
  <si>
    <t>1 пол</t>
  </si>
  <si>
    <t>2 пол</t>
  </si>
  <si>
    <t>2022 год</t>
  </si>
  <si>
    <t>2023 год</t>
  </si>
  <si>
    <t>2024</t>
  </si>
  <si>
    <t>Фактические показатели за 2022 год</t>
  </si>
  <si>
    <t>Показатели, утвержденные
на 2023 год *</t>
  </si>
  <si>
    <t>Предложения
на 2024 год</t>
  </si>
  <si>
    <t>Расчет тарифов на услуги по передаче электрической энергии на 2024 год долгосрочного периода регулирования 2021 – 2025 гг., выполненный в соответствии с Методическими указаниями по расчету регулируемых тарифов и цен на электрическую энергию на розничном (потребительском) рынке, утвержденными приказом ФСТ России от 06.08.2004 г. № 20-э/2</t>
  </si>
  <si>
    <t>2024 год</t>
  </si>
  <si>
    <t>Приказ от 12.09.2022 г. №08-140 "Об утверждении изменений вносимых в инвестиционную программу ООО ЭСК "Энергия" на 2021-2025 года, утверждено Приказом Министерства энергетики, промышленности и жилищно-коммунального хозяйства Красноярского края 02.09.2020 г. №08-144</t>
  </si>
  <si>
    <t>ВН</t>
  </si>
  <si>
    <t>Налог на имущество, руб.</t>
  </si>
  <si>
    <t>Общество с ограниченной ответственностью Электрическая Сетевая Компания "Энергия"</t>
  </si>
  <si>
    <t>Амортизационные отчисления на восстановление основных производственных фондов, руб.</t>
  </si>
  <si>
    <t>Расходы из прибыли на производственное развитие (с учетом налога на прибыль), руб.</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</si>
</sst>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
    <numFmt numFmtId="165" formatCode="0.000"/>
  </numFmts>
  <fonts count="17" x14ac:knownFonts="1">
    <font>
      <sz val="10"/>
      <name val="Arial Cyr"/>
      <charset val="204"/>
    </font>
    <font>
      <sz val="12"/>
      <name val="Times New Roman"/>
      <family val="1"/>
      <charset val="204"/>
    </font>
    <font>
      <sz val="11"/>
      <name val="Times New Roman"/>
      <family val="1"/>
      <charset val="204"/>
    </font>
    <font>
      <sz val="10"/>
      <name val="Times New Roman"/>
      <family val="1"/>
      <charset val="204"/>
    </font>
    <font>
      <sz val="9"/>
      <name val="Times New Roman"/>
      <family val="1"/>
      <charset val="204"/>
    </font>
    <font>
      <b/>
      <sz val="13"/>
      <name val="Times New Roman"/>
      <family val="1"/>
      <charset val="204"/>
    </font>
    <font>
      <vertAlign val="superscript"/>
      <sz val="10"/>
      <name val="Times New Roman"/>
      <family val="1"/>
      <charset val="204"/>
    </font>
    <font>
      <u/>
      <sz val="10"/>
      <color indexed="12"/>
      <name val="Arial Cyr"/>
      <charset val="204"/>
    </font>
    <font>
      <sz val="8"/>
      <name val="Times New Roman"/>
      <family val="1"/>
      <charset val="204"/>
    </font>
    <font>
      <sz val="8"/>
      <color indexed="9"/>
      <name val="Times New Roman"/>
      <family val="1"/>
      <charset val="204"/>
    </font>
    <font>
      <sz val="13"/>
      <name val="Times New Roman"/>
      <family val="1"/>
      <charset val="204"/>
    </font>
    <font>
      <sz val="10"/>
      <color indexed="9"/>
      <name val="Times New Roman"/>
      <family val="1"/>
      <charset val="204"/>
    </font>
    <font>
      <sz val="11"/>
      <color theme="1"/>
      <name val="Calibri"/>
      <family val="2"/>
      <scheme val="minor"/>
    </font>
    <font>
      <b/>
      <sz val="11"/>
      <color theme="1"/>
      <name val="Times New Roman"/>
      <family val="1"/>
      <charset val="204"/>
    </font>
    <font>
      <sz val="11"/>
      <color theme="1"/>
      <name val="Times New Roman"/>
      <family val="1"/>
      <charset val="204"/>
    </font>
    <font>
      <i/>
      <sz val="11"/>
      <color theme="1"/>
      <name val="Times New Roman"/>
      <family val="1"/>
      <charset val="204"/>
    </font>
    <font>
      <sz val="8"/>
      <name val="Arial Cyr"/>
      <charset val="204"/>
    </font>
  </fonts>
  <fills count="3">
    <fill>
      <patternFill patternType="none"/>
    </fill>
    <fill>
      <patternFill patternType="gray125"/>
    </fill>
    <fill>
      <patternFill patternType="solid">
        <fgColor theme="0"/>
        <bgColor indexed="64"/>
      </patternFill>
    </fill>
  </fills>
  <borders count="1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3">
    <xf numFmtId="0" fontId="0" fillId="0" borderId="0"/>
    <xf numFmtId="0" fontId="7" fillId="0" borderId="0" applyNumberFormat="0" applyFill="0" applyBorder="0" applyAlignment="0" applyProtection="0">
      <alignment vertical="top"/>
      <protection locked="0"/>
    </xf>
    <xf numFmtId="0" fontId="12" fillId="0" borderId="0"/>
  </cellStyleXfs>
  <cellXfs count="108">
    <xf numFmtId="0" fontId="0" fillId="0" borderId="0" xfId="0"/>
    <xf numFmtId="0" fontId="1" fillId="0" borderId="0" xfId="0" applyFont="1" applyAlignment="1">
      <alignment horizontal="left"/>
    </xf>
    <xf numFmtId="0" fontId="3" fillId="0" borderId="0" xfId="0" applyFont="1" applyAlignment="1">
      <alignment horizontal="left"/>
    </xf>
    <xf numFmtId="0" fontId="1" fillId="0" borderId="0" xfId="0" applyFont="1" applyAlignment="1">
      <alignment horizontal="center"/>
    </xf>
    <xf numFmtId="0" fontId="8" fillId="0" borderId="0" xfId="0" applyFont="1" applyAlignment="1">
      <alignment horizontal="left"/>
    </xf>
    <xf numFmtId="0" fontId="1" fillId="0" borderId="0" xfId="0" applyFont="1" applyAlignment="1">
      <alignment horizontal="left" vertical="top"/>
    </xf>
    <xf numFmtId="4" fontId="0" fillId="0" borderId="0" xfId="0" applyNumberFormat="1"/>
    <xf numFmtId="0" fontId="1" fillId="0" borderId="0" xfId="0" applyFont="1" applyAlignment="1">
      <alignment horizontal="left" vertical="center"/>
    </xf>
    <xf numFmtId="0" fontId="9" fillId="0" borderId="0" xfId="0" applyFont="1" applyAlignment="1">
      <alignment horizontal="left" vertical="center"/>
    </xf>
    <xf numFmtId="0" fontId="8" fillId="0" borderId="0" xfId="0" applyFont="1" applyAlignment="1">
      <alignment horizontal="left" vertical="center"/>
    </xf>
    <xf numFmtId="0" fontId="3" fillId="2" borderId="0" xfId="0" applyFont="1" applyFill="1" applyAlignment="1">
      <alignment horizontal="left" vertical="center"/>
    </xf>
    <xf numFmtId="0" fontId="3" fillId="2" borderId="0" xfId="0" applyFont="1" applyFill="1" applyAlignment="1">
      <alignment horizontal="left"/>
    </xf>
    <xf numFmtId="0" fontId="1" fillId="2" borderId="0" xfId="0" applyFont="1" applyFill="1" applyAlignment="1">
      <alignment horizontal="left" vertical="center"/>
    </xf>
    <xf numFmtId="0" fontId="1" fillId="2" borderId="0" xfId="0" applyFont="1" applyFill="1" applyAlignment="1">
      <alignment horizontal="left"/>
    </xf>
    <xf numFmtId="0" fontId="4" fillId="2" borderId="0" xfId="0" applyFont="1" applyFill="1" applyAlignment="1">
      <alignment horizontal="left" vertical="center"/>
    </xf>
    <xf numFmtId="0" fontId="4" fillId="2" borderId="0" xfId="0" applyFont="1" applyFill="1" applyAlignment="1">
      <alignment horizontal="left"/>
    </xf>
    <xf numFmtId="0" fontId="1" fillId="2" borderId="0" xfId="0" applyFont="1" applyFill="1" applyAlignment="1">
      <alignment horizontal="right"/>
    </xf>
    <xf numFmtId="0" fontId="5" fillId="2" borderId="0" xfId="0" applyFont="1" applyFill="1" applyAlignment="1">
      <alignment horizontal="left"/>
    </xf>
    <xf numFmtId="0" fontId="10" fillId="2" borderId="0" xfId="0" applyFont="1" applyFill="1" applyAlignment="1">
      <alignment horizontal="center" vertical="center"/>
    </xf>
    <xf numFmtId="0" fontId="10" fillId="2" borderId="0" xfId="0" applyFont="1" applyFill="1" applyAlignment="1">
      <alignment horizontal="center"/>
    </xf>
    <xf numFmtId="0" fontId="5" fillId="2" borderId="0" xfId="0" applyFont="1" applyFill="1" applyAlignment="1">
      <alignment horizontal="left" vertical="center"/>
    </xf>
    <xf numFmtId="0" fontId="5" fillId="2" borderId="0" xfId="0" applyFont="1" applyFill="1" applyAlignment="1">
      <alignment horizontal="right" vertical="center"/>
    </xf>
    <xf numFmtId="0" fontId="2" fillId="2" borderId="0" xfId="0" applyFont="1" applyFill="1" applyAlignment="1">
      <alignment horizontal="left" vertical="center"/>
    </xf>
    <xf numFmtId="0" fontId="1" fillId="2" borderId="4" xfId="0" applyFont="1" applyFill="1" applyBorder="1" applyAlignment="1">
      <alignment vertical="center"/>
    </xf>
    <xf numFmtId="0" fontId="2" fillId="2" borderId="0" xfId="0" applyFont="1" applyFill="1" applyAlignment="1">
      <alignment horizontal="left"/>
    </xf>
    <xf numFmtId="0" fontId="13" fillId="2" borderId="0" xfId="2" applyFont="1" applyFill="1" applyAlignment="1">
      <alignment vertical="center"/>
    </xf>
    <xf numFmtId="0" fontId="14" fillId="2" borderId="10" xfId="2" applyFont="1" applyFill="1" applyBorder="1" applyAlignment="1">
      <alignment horizontal="center" vertical="center" wrapText="1"/>
    </xf>
    <xf numFmtId="0" fontId="14" fillId="2" borderId="0" xfId="2" applyFont="1" applyFill="1" applyAlignment="1">
      <alignment horizontal="center" vertical="center" wrapText="1"/>
    </xf>
    <xf numFmtId="0" fontId="14" fillId="2" borderId="10" xfId="2" applyFont="1" applyFill="1" applyBorder="1" applyAlignment="1">
      <alignment vertical="center"/>
    </xf>
    <xf numFmtId="0" fontId="14" fillId="2" borderId="10" xfId="2" applyFont="1" applyFill="1" applyBorder="1" applyAlignment="1">
      <alignment vertical="center" wrapText="1"/>
    </xf>
    <xf numFmtId="4" fontId="14" fillId="2" borderId="10" xfId="2" applyNumberFormat="1" applyFont="1" applyFill="1" applyBorder="1" applyAlignment="1">
      <alignment vertical="center" wrapText="1"/>
    </xf>
    <xf numFmtId="0" fontId="14" fillId="2" borderId="0" xfId="2" applyFont="1" applyFill="1" applyAlignment="1">
      <alignment vertical="center"/>
    </xf>
    <xf numFmtId="0" fontId="13" fillId="2" borderId="10" xfId="2" applyFont="1" applyFill="1" applyBorder="1" applyAlignment="1">
      <alignment vertical="center"/>
    </xf>
    <xf numFmtId="0" fontId="13" fillId="2" borderId="10" xfId="2" applyFont="1" applyFill="1" applyBorder="1" applyAlignment="1">
      <alignment vertical="center" wrapText="1"/>
    </xf>
    <xf numFmtId="4" fontId="13" fillId="2" borderId="10" xfId="2" applyNumberFormat="1" applyFont="1" applyFill="1" applyBorder="1" applyAlignment="1">
      <alignment vertical="center"/>
    </xf>
    <xf numFmtId="0" fontId="15" fillId="2" borderId="10" xfId="2" applyFont="1" applyFill="1" applyBorder="1" applyAlignment="1">
      <alignment vertical="center"/>
    </xf>
    <xf numFmtId="0" fontId="15" fillId="2" borderId="10" xfId="2" applyFont="1" applyFill="1" applyBorder="1" applyAlignment="1">
      <alignment vertical="center" wrapText="1"/>
    </xf>
    <xf numFmtId="4" fontId="15" fillId="2" borderId="10" xfId="2" applyNumberFormat="1" applyFont="1" applyFill="1" applyBorder="1" applyAlignment="1">
      <alignment vertical="center"/>
    </xf>
    <xf numFmtId="0" fontId="15" fillId="2" borderId="0" xfId="2" applyFont="1" applyFill="1" applyAlignment="1">
      <alignment vertical="center"/>
    </xf>
    <xf numFmtId="2" fontId="14" fillId="2" borderId="10" xfId="2" applyNumberFormat="1" applyFont="1" applyFill="1" applyBorder="1" applyAlignment="1">
      <alignment vertical="center" wrapText="1"/>
    </xf>
    <xf numFmtId="0" fontId="2" fillId="2" borderId="10" xfId="2" applyFont="1" applyFill="1" applyBorder="1" applyAlignment="1">
      <alignment vertical="center"/>
    </xf>
    <xf numFmtId="0" fontId="2" fillId="2" borderId="10" xfId="2" applyFont="1" applyFill="1" applyBorder="1" applyAlignment="1">
      <alignment vertical="center" wrapText="1"/>
    </xf>
    <xf numFmtId="0" fontId="2" fillId="2" borderId="0" xfId="2" applyFont="1" applyFill="1" applyAlignment="1">
      <alignment vertical="center"/>
    </xf>
    <xf numFmtId="4" fontId="14" fillId="2" borderId="10" xfId="2" applyNumberFormat="1" applyFont="1" applyFill="1" applyBorder="1" applyAlignment="1">
      <alignment vertical="center"/>
    </xf>
    <xf numFmtId="4" fontId="14" fillId="2" borderId="0" xfId="2" applyNumberFormat="1" applyFont="1" applyFill="1" applyAlignment="1">
      <alignment vertical="center"/>
    </xf>
    <xf numFmtId="164" fontId="13" fillId="2" borderId="10" xfId="2" applyNumberFormat="1" applyFont="1" applyFill="1" applyBorder="1" applyAlignment="1">
      <alignment vertical="center"/>
    </xf>
    <xf numFmtId="0" fontId="15" fillId="2" borderId="11" xfId="2" applyFont="1" applyFill="1" applyBorder="1" applyAlignment="1">
      <alignment vertical="center" wrapText="1"/>
    </xf>
    <xf numFmtId="0" fontId="15" fillId="2" borderId="0" xfId="2" applyFont="1" applyFill="1" applyAlignment="1">
      <alignment vertical="center" wrapText="1"/>
    </xf>
    <xf numFmtId="0" fontId="14" fillId="2" borderId="0" xfId="2" applyFont="1" applyFill="1" applyAlignment="1">
      <alignment vertical="center" wrapText="1"/>
    </xf>
    <xf numFmtId="165" fontId="14" fillId="2" borderId="0" xfId="2" applyNumberFormat="1" applyFont="1" applyFill="1" applyAlignment="1">
      <alignment vertical="center" wrapText="1"/>
    </xf>
    <xf numFmtId="4" fontId="4" fillId="2" borderId="1" xfId="0" applyNumberFormat="1" applyFont="1" applyFill="1" applyBorder="1" applyAlignment="1">
      <alignment horizontal="center" vertical="center" wrapText="1"/>
    </xf>
    <xf numFmtId="4" fontId="4" fillId="2" borderId="2" xfId="0" applyNumberFormat="1" applyFont="1" applyFill="1" applyBorder="1" applyAlignment="1">
      <alignment horizontal="center" vertical="center" wrapText="1"/>
    </xf>
    <xf numFmtId="0" fontId="4" fillId="2" borderId="0" xfId="0" applyFont="1" applyFill="1" applyAlignment="1">
      <alignment horizontal="left" wrapText="1"/>
    </xf>
    <xf numFmtId="0" fontId="3" fillId="2" borderId="0" xfId="0" applyFont="1" applyFill="1" applyAlignment="1">
      <alignment horizontal="left" vertical="top" wrapText="1"/>
    </xf>
    <xf numFmtId="0" fontId="3" fillId="2" borderId="2" xfId="0" applyFont="1" applyFill="1" applyBorder="1" applyAlignment="1">
      <alignment horizontal="left"/>
    </xf>
    <xf numFmtId="0" fontId="5" fillId="2" borderId="0" xfId="0" applyFont="1" applyFill="1" applyAlignment="1">
      <alignment horizontal="center"/>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1" xfId="0" applyFont="1" applyFill="1" applyBorder="1" applyAlignment="1">
      <alignment horizontal="center" vertical="center" wrapText="1"/>
    </xf>
    <xf numFmtId="49" fontId="3" fillId="2" borderId="4" xfId="0" applyNumberFormat="1" applyFont="1" applyFill="1" applyBorder="1" applyAlignment="1">
      <alignment horizontal="left"/>
    </xf>
    <xf numFmtId="49" fontId="3" fillId="2" borderId="2" xfId="0" applyNumberFormat="1" applyFont="1" applyFill="1" applyBorder="1" applyAlignment="1">
      <alignment horizontal="left"/>
    </xf>
    <xf numFmtId="0" fontId="2" fillId="2" borderId="2" xfId="0" applyFont="1" applyFill="1" applyBorder="1" applyAlignment="1">
      <alignment horizontal="center" wrapText="1"/>
    </xf>
    <xf numFmtId="49" fontId="3" fillId="2" borderId="2" xfId="0" applyNumberFormat="1" applyFont="1" applyFill="1" applyBorder="1" applyAlignment="1">
      <alignment horizontal="center" vertical="center"/>
    </xf>
    <xf numFmtId="0" fontId="3" fillId="2" borderId="10" xfId="0" applyFont="1" applyFill="1" applyBorder="1" applyAlignment="1">
      <alignment horizontal="left" vertical="center" wrapText="1"/>
    </xf>
    <xf numFmtId="4" fontId="3" fillId="2" borderId="1" xfId="0" applyNumberFormat="1" applyFont="1" applyFill="1" applyBorder="1" applyAlignment="1">
      <alignment horizontal="center" vertical="center" wrapText="1"/>
    </xf>
    <xf numFmtId="4" fontId="3" fillId="2" borderId="2" xfId="0" applyNumberFormat="1" applyFont="1" applyFill="1" applyBorder="1" applyAlignment="1">
      <alignment horizontal="center" vertical="center" wrapText="1"/>
    </xf>
    <xf numFmtId="4" fontId="3" fillId="2" borderId="3" xfId="0" applyNumberFormat="1" applyFont="1" applyFill="1" applyBorder="1" applyAlignment="1">
      <alignment horizontal="center" vertical="center" wrapText="1"/>
    </xf>
    <xf numFmtId="49" fontId="5" fillId="2" borderId="4" xfId="0" applyNumberFormat="1" applyFont="1" applyFill="1" applyBorder="1" applyAlignment="1">
      <alignment horizontal="center"/>
    </xf>
    <xf numFmtId="0" fontId="3" fillId="2" borderId="4" xfId="0" applyFont="1" applyFill="1" applyBorder="1" applyAlignment="1">
      <alignment horizontal="center" wrapText="1"/>
    </xf>
    <xf numFmtId="0" fontId="3" fillId="2" borderId="4" xfId="0" applyFont="1" applyFill="1" applyBorder="1" applyAlignment="1">
      <alignment horizontal="center"/>
    </xf>
    <xf numFmtId="0" fontId="3" fillId="2" borderId="5" xfId="0" applyFont="1" applyFill="1" applyBorder="1" applyAlignment="1">
      <alignment horizontal="center" vertical="top"/>
    </xf>
    <xf numFmtId="0" fontId="1" fillId="2" borderId="4" xfId="0" applyFont="1" applyFill="1" applyBorder="1" applyAlignment="1">
      <alignment horizontal="center"/>
    </xf>
    <xf numFmtId="0" fontId="1" fillId="2" borderId="0" xfId="0" applyFont="1" applyFill="1" applyAlignment="1">
      <alignment horizontal="center"/>
    </xf>
    <xf numFmtId="49" fontId="7" fillId="2" borderId="2" xfId="1" applyNumberFormat="1" applyFill="1" applyBorder="1" applyAlignment="1" applyProtection="1">
      <alignment horizontal="left"/>
    </xf>
    <xf numFmtId="0" fontId="3" fillId="2" borderId="4" xfId="0" applyFont="1" applyFill="1" applyBorder="1" applyAlignment="1">
      <alignment horizontal="left" wrapText="1"/>
    </xf>
    <xf numFmtId="164" fontId="3" fillId="2" borderId="1" xfId="0" applyNumberFormat="1" applyFont="1" applyFill="1" applyBorder="1" applyAlignment="1">
      <alignment horizontal="center" vertical="center" wrapText="1"/>
    </xf>
    <xf numFmtId="164" fontId="3" fillId="2" borderId="2" xfId="0" applyNumberFormat="1" applyFont="1" applyFill="1" applyBorder="1" applyAlignment="1">
      <alignment horizontal="center" vertical="center" wrapText="1"/>
    </xf>
    <xf numFmtId="164" fontId="3" fillId="2" borderId="3" xfId="0" applyNumberFormat="1" applyFont="1" applyFill="1" applyBorder="1" applyAlignment="1">
      <alignment horizontal="center" vertical="center" wrapText="1"/>
    </xf>
    <xf numFmtId="0" fontId="3" fillId="0" borderId="0" xfId="0" applyFont="1" applyAlignment="1">
      <alignment horizontal="justify" vertical="top" wrapText="1"/>
    </xf>
    <xf numFmtId="0" fontId="3" fillId="0" borderId="1" xfId="0" applyFont="1" applyBorder="1" applyAlignment="1">
      <alignment horizontal="center" vertical="top" wrapText="1"/>
    </xf>
    <xf numFmtId="0" fontId="3" fillId="0" borderId="2" xfId="0" applyFont="1" applyBorder="1" applyAlignment="1">
      <alignment horizontal="center" vertical="top" wrapText="1"/>
    </xf>
    <xf numFmtId="0" fontId="3" fillId="0" borderId="3" xfId="0" applyFont="1" applyBorder="1" applyAlignment="1">
      <alignment horizontal="center" vertical="top" wrapText="1"/>
    </xf>
    <xf numFmtId="0" fontId="9" fillId="0" borderId="0" xfId="0" applyFont="1" applyAlignment="1">
      <alignment horizontal="left" vertical="center" wrapText="1"/>
    </xf>
    <xf numFmtId="49" fontId="3" fillId="0" borderId="2" xfId="0" applyNumberFormat="1" applyFont="1" applyBorder="1" applyAlignment="1">
      <alignment horizontal="center" vertical="center"/>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2" xfId="0" applyFont="1" applyBorder="1" applyAlignment="1">
      <alignment horizontal="left" vertical="center"/>
    </xf>
    <xf numFmtId="0" fontId="3" fillId="0" borderId="3" xfId="0" applyFont="1" applyBorder="1" applyAlignment="1">
      <alignment horizontal="left" vertical="center"/>
    </xf>
    <xf numFmtId="3" fontId="4" fillId="0" borderId="1" xfId="0" applyNumberFormat="1" applyFont="1" applyBorder="1" applyAlignment="1">
      <alignment horizontal="center" vertical="center" wrapText="1"/>
    </xf>
    <xf numFmtId="3" fontId="4" fillId="0" borderId="2" xfId="0" applyNumberFormat="1" applyFont="1" applyBorder="1" applyAlignment="1">
      <alignment horizontal="center" vertical="center" wrapText="1"/>
    </xf>
    <xf numFmtId="3" fontId="4" fillId="0" borderId="3" xfId="0" applyNumberFormat="1" applyFont="1" applyBorder="1" applyAlignment="1">
      <alignment horizontal="center" vertical="center" wrapText="1"/>
    </xf>
    <xf numFmtId="1" fontId="3" fillId="0" borderId="1" xfId="0" applyNumberFormat="1" applyFont="1" applyBorder="1" applyAlignment="1">
      <alignment horizontal="center" vertical="center" wrapText="1"/>
    </xf>
    <xf numFmtId="1" fontId="3" fillId="0" borderId="2" xfId="0" applyNumberFormat="1" applyFont="1" applyBorder="1" applyAlignment="1">
      <alignment horizontal="center" vertical="center" wrapText="1"/>
    </xf>
    <xf numFmtId="1" fontId="3" fillId="0" borderId="3" xfId="0" applyNumberFormat="1" applyFont="1" applyBorder="1" applyAlignment="1">
      <alignment horizontal="center" vertical="center" wrapText="1"/>
    </xf>
    <xf numFmtId="3" fontId="3" fillId="0" borderId="1" xfId="0" applyNumberFormat="1" applyFont="1" applyBorder="1" applyAlignment="1">
      <alignment horizontal="center" vertical="center" wrapText="1"/>
    </xf>
    <xf numFmtId="3" fontId="3" fillId="0" borderId="2" xfId="0" applyNumberFormat="1" applyFont="1" applyBorder="1" applyAlignment="1">
      <alignment horizontal="center" vertical="center" wrapText="1"/>
    </xf>
    <xf numFmtId="3" fontId="3" fillId="0" borderId="3" xfId="0" applyNumberFormat="1" applyFont="1" applyBorder="1" applyAlignment="1">
      <alignment horizontal="center" vertical="center" wrapText="1"/>
    </xf>
    <xf numFmtId="0" fontId="1" fillId="0" borderId="0" xfId="0" applyFont="1" applyAlignment="1">
      <alignment horizontal="center"/>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4"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13" fillId="2" borderId="0" xfId="2" applyFont="1" applyFill="1" applyAlignment="1">
      <alignment horizontal="center" vertical="center" wrapText="1"/>
    </xf>
  </cellXfs>
  <cellStyles count="3">
    <cellStyle name="Гиперссылка" xfId="1" builtinId="8"/>
    <cellStyle name="Обычный" xfId="0" builtinId="0"/>
    <cellStyle name="Обычный 2" xfId="2" xr:uid="{107DFECE-B612-4AC8-8074-D704B2A3150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alcChain" Target="calcChain.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054;&#1073;&#1097;&#1072;&#1103;%20&#1088;&#1072;&#1073;&#1086;&#1095;&#1072;&#1103;/&#1059;&#1089;&#1083;&#1086;&#1074;&#1085;&#1099;&#1077;%20&#1077;&#1076;&#1080;&#1085;&#1080;&#1094;&#1099;/&#1056;&#1072;&#1089;&#1095;&#1077;&#1090;%20&#1059;&#1045;%202023%201%20&#1074;&#1072;&#1088;/&#1056;&#1072;&#1089;&#1095;&#1077;&#1090;%20&#1059;&#1045;%202023%20&#1057;&#1042;&#1054;&#104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1054;&#1073;&#1097;&#1072;&#1103;%20&#1088;&#1072;&#1073;&#1086;&#1095;&#1072;&#1103;/&#1058;&#1072;&#1088;&#1080;&#1092;/2023/&#1040;&#1084;&#1086;&#1088;&#1090;&#1080;&#1079;&#1072;&#1094;&#1080;&#1103;/&#1040;&#1084;&#1086;&#1088;&#1090;&#1080;&#1079;&#1072;&#1094;&#1080;&#1103;%202023.&#1057;&#1072;&#1096;&#107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1054;&#1073;&#1097;&#1072;&#1103;%20&#1088;&#1072;&#1073;&#1086;&#1095;&#1072;&#1103;/&#1043;&#1048;&#1057;%20&#1058;&#1069;&#1050;/&#1052;&#1040;&#1050;&#1045;&#1058;&#1067;%20&#1043;&#1048;&#1057;%20&#1058;&#1069;&#1050;/&#1054;&#1073;&#1085;&#1086;&#1074;&#1083;&#1077;&#1085;&#1085;&#1099;&#1077;%20&#1084;&#1072;&#1082;&#1077;&#1090;&#1099;%20&#1043;&#1048;&#1057;%20&#1058;&#1069;&#1050;%202022%20&#1075;&#1086;&#1076;/&#1050;&#1086;&#1090;&#1086;&#1074;&#1072;/&#1052;&#1072;&#1082;&#1077;&#1090;%204.37%20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Подстанции"/>
      <sheetName val="Воздушные"/>
      <sheetName val="Кабельные"/>
      <sheetName val="2.2."/>
      <sheetName val="2.1."/>
      <sheetName val="Реестр договоров аренды"/>
    </sheetNames>
    <sheetDataSet>
      <sheetData sheetId="0" refreshError="1"/>
      <sheetData sheetId="1" refreshError="1"/>
      <sheetData sheetId="2" refreshError="1"/>
      <sheetData sheetId="3">
        <row r="52">
          <cell r="G52">
            <v>3.24</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Тариф 23"/>
    </sheetNames>
    <sheetDataSet>
      <sheetData sheetId="0"/>
      <sheetData sheetId="1">
        <row r="67">
          <cell r="K67">
            <v>115.61461794019932</v>
          </cell>
        </row>
        <row r="68">
          <cell r="K68">
            <v>41.17647058823529</v>
          </cell>
        </row>
        <row r="69">
          <cell r="K69">
            <v>209.00203966804978</v>
          </cell>
        </row>
        <row r="70">
          <cell r="K70">
            <v>205.59312196721311</v>
          </cell>
        </row>
        <row r="71">
          <cell r="K71">
            <v>115.41305114754097</v>
          </cell>
        </row>
        <row r="72">
          <cell r="K72">
            <v>319.52610098360651</v>
          </cell>
        </row>
        <row r="73">
          <cell r="K73">
            <v>67.360656393442625</v>
          </cell>
        </row>
        <row r="74">
          <cell r="K74">
            <v>16.836734693877553</v>
          </cell>
        </row>
        <row r="75">
          <cell r="K75">
            <v>8.3056477076411959</v>
          </cell>
        </row>
        <row r="76">
          <cell r="K76">
            <v>8.3056477076411959</v>
          </cell>
        </row>
        <row r="77">
          <cell r="K77">
            <v>8.3056477076411959</v>
          </cell>
        </row>
        <row r="78">
          <cell r="K78">
            <v>794.55491803278687</v>
          </cell>
        </row>
        <row r="79">
          <cell r="K79">
            <v>39.6</v>
          </cell>
        </row>
        <row r="80">
          <cell r="K80">
            <v>45</v>
          </cell>
        </row>
        <row r="81">
          <cell r="K81">
            <v>50.291665714285713</v>
          </cell>
        </row>
        <row r="82">
          <cell r="K82">
            <v>19.2</v>
          </cell>
        </row>
        <row r="83">
          <cell r="K83">
            <v>97.868852459016395</v>
          </cell>
        </row>
        <row r="84">
          <cell r="K84">
            <v>9.6952909695290881</v>
          </cell>
        </row>
        <row r="85">
          <cell r="K85">
            <v>9.6952909695290881</v>
          </cell>
        </row>
        <row r="86">
          <cell r="K86">
            <v>15.235456952908585</v>
          </cell>
        </row>
        <row r="87">
          <cell r="K87">
            <v>15.235456952908585</v>
          </cell>
        </row>
        <row r="88">
          <cell r="K88">
            <v>13.24741935483871</v>
          </cell>
        </row>
        <row r="89">
          <cell r="K89">
            <v>37.755102857142859</v>
          </cell>
        </row>
        <row r="90">
          <cell r="K90">
            <v>2.7906976744186043</v>
          </cell>
        </row>
        <row r="91">
          <cell r="K91">
            <v>762.29508196721315</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19"/>
      <sheetName val="2020"/>
      <sheetName val="2021"/>
    </sheetNames>
    <sheetDataSet>
      <sheetData sheetId="0"/>
      <sheetData sheetId="1"/>
      <sheetData sheetId="2">
        <row r="75">
          <cell r="F75">
            <v>7530.0566075000006</v>
          </cell>
        </row>
        <row r="76">
          <cell r="F76">
            <v>1550.5688391666667</v>
          </cell>
        </row>
        <row r="77">
          <cell r="F77">
            <v>31888.750573333335</v>
          </cell>
        </row>
      </sheetData>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eskenergia@yandex.ru"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A68"/>
  <sheetViews>
    <sheetView tabSelected="1" view="pageBreakPreview" topLeftCell="A51" zoomScaleNormal="100" zoomScaleSheetLayoutView="100" workbookViewId="0">
      <selection activeCell="AZ60" sqref="AZ60:DA60"/>
    </sheetView>
  </sheetViews>
  <sheetFormatPr defaultColWidth="0.85546875" defaultRowHeight="15.75" x14ac:dyDescent="0.25"/>
  <cols>
    <col min="1" max="43" width="0.85546875" style="12"/>
    <col min="44" max="44" width="2.42578125" style="12" customWidth="1"/>
    <col min="45" max="45" width="0.42578125" style="12" customWidth="1"/>
    <col min="46" max="49" width="0.85546875" style="12" hidden="1" customWidth="1"/>
    <col min="50" max="50" width="0.28515625" style="12" customWidth="1"/>
    <col min="51" max="51" width="0.140625" style="12" hidden="1" customWidth="1"/>
    <col min="52" max="69" width="0.85546875" style="13"/>
    <col min="70" max="70" width="0.85546875" style="13" customWidth="1"/>
    <col min="71" max="71" width="3.42578125" style="13" customWidth="1"/>
    <col min="72" max="73" width="0.85546875" style="13"/>
    <col min="74" max="74" width="0.85546875" style="13" customWidth="1"/>
    <col min="75" max="86" width="0.85546875" style="13"/>
    <col min="87" max="87" width="0.85546875" style="13" customWidth="1"/>
    <col min="88" max="88" width="5.42578125" style="13" customWidth="1"/>
    <col min="89" max="16384" width="0.85546875" style="13"/>
  </cols>
  <sheetData>
    <row r="1" spans="1:105" s="11" customFormat="1" ht="12.75" x14ac:dyDescent="0.2">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10"/>
      <c r="AE1" s="10"/>
      <c r="AF1" s="10"/>
      <c r="AG1" s="10"/>
      <c r="AH1" s="10"/>
      <c r="AI1" s="10"/>
      <c r="AJ1" s="10"/>
      <c r="AK1" s="10"/>
      <c r="AL1" s="10"/>
      <c r="AM1" s="10"/>
      <c r="AN1" s="10"/>
      <c r="AO1" s="10"/>
      <c r="AP1" s="10"/>
      <c r="AQ1" s="10"/>
      <c r="AR1" s="10"/>
      <c r="AS1" s="10"/>
      <c r="AT1" s="10"/>
      <c r="AU1" s="10"/>
      <c r="AV1" s="10"/>
      <c r="AW1" s="10"/>
      <c r="AX1" s="10"/>
      <c r="AY1" s="10"/>
      <c r="BQ1" s="11" t="s">
        <v>2</v>
      </c>
    </row>
    <row r="2" spans="1:105" s="11" customFormat="1" ht="39.75" customHeight="1" x14ac:dyDescent="0.2">
      <c r="A2" s="10"/>
      <c r="B2" s="10"/>
      <c r="C2" s="10"/>
      <c r="D2" s="10"/>
      <c r="E2" s="10"/>
      <c r="F2" s="10"/>
      <c r="G2" s="10"/>
      <c r="H2" s="10"/>
      <c r="I2" s="10"/>
      <c r="J2" s="10"/>
      <c r="K2" s="10"/>
      <c r="L2" s="10"/>
      <c r="M2" s="10"/>
      <c r="N2" s="10"/>
      <c r="O2" s="10"/>
      <c r="P2" s="10"/>
      <c r="Q2" s="10"/>
      <c r="R2" s="10"/>
      <c r="S2" s="10"/>
      <c r="T2" s="10"/>
      <c r="U2" s="10"/>
      <c r="V2" s="10"/>
      <c r="W2" s="10"/>
      <c r="X2" s="10"/>
      <c r="Y2" s="10"/>
      <c r="Z2" s="10"/>
      <c r="AA2" s="10"/>
      <c r="AB2" s="10"/>
      <c r="AC2" s="10"/>
      <c r="AD2" s="10"/>
      <c r="AE2" s="10"/>
      <c r="AF2" s="10"/>
      <c r="AG2" s="10"/>
      <c r="AH2" s="10"/>
      <c r="AI2" s="10"/>
      <c r="AJ2" s="10"/>
      <c r="AK2" s="10"/>
      <c r="AL2" s="10"/>
      <c r="AM2" s="10"/>
      <c r="AN2" s="10"/>
      <c r="AO2" s="10"/>
      <c r="AP2" s="10"/>
      <c r="AQ2" s="10"/>
      <c r="AR2" s="10"/>
      <c r="AS2" s="10"/>
      <c r="AT2" s="10"/>
      <c r="AU2" s="10"/>
      <c r="AV2" s="10"/>
      <c r="AW2" s="10"/>
      <c r="AX2" s="10"/>
      <c r="AY2" s="10"/>
      <c r="BQ2" s="53" t="s">
        <v>3</v>
      </c>
      <c r="BR2" s="53"/>
      <c r="BS2" s="53"/>
      <c r="BT2" s="53"/>
      <c r="BU2" s="53"/>
      <c r="BV2" s="53"/>
      <c r="BW2" s="53"/>
      <c r="BX2" s="53"/>
      <c r="BY2" s="53"/>
      <c r="BZ2" s="53"/>
      <c r="CA2" s="53"/>
      <c r="CB2" s="53"/>
      <c r="CC2" s="53"/>
      <c r="CD2" s="53"/>
      <c r="CE2" s="53"/>
      <c r="CF2" s="53"/>
      <c r="CG2" s="53"/>
      <c r="CH2" s="53"/>
      <c r="CI2" s="53"/>
      <c r="CJ2" s="53"/>
      <c r="CK2" s="53"/>
      <c r="CL2" s="53"/>
      <c r="CM2" s="53"/>
      <c r="CN2" s="53"/>
      <c r="CO2" s="53"/>
      <c r="CP2" s="53"/>
      <c r="CQ2" s="53"/>
      <c r="CR2" s="53"/>
      <c r="CS2" s="53"/>
      <c r="CT2" s="53"/>
      <c r="CU2" s="53"/>
      <c r="CV2" s="53"/>
      <c r="CW2" s="53"/>
      <c r="CX2" s="53"/>
      <c r="CY2" s="53"/>
      <c r="CZ2" s="53"/>
      <c r="DA2" s="53"/>
    </row>
    <row r="3" spans="1:105" ht="3" customHeight="1" x14ac:dyDescent="0.25"/>
    <row r="4" spans="1:105" s="15" customFormat="1" ht="24" customHeight="1" x14ac:dyDescent="0.2">
      <c r="A4" s="14"/>
      <c r="B4" s="14"/>
      <c r="C4" s="14"/>
      <c r="D4" s="14"/>
      <c r="E4" s="14"/>
      <c r="F4" s="14"/>
      <c r="G4" s="14"/>
      <c r="H4" s="14"/>
      <c r="I4" s="14"/>
      <c r="J4" s="14"/>
      <c r="K4" s="14"/>
      <c r="L4" s="14"/>
      <c r="M4" s="14"/>
      <c r="N4" s="14"/>
      <c r="O4" s="14"/>
      <c r="P4" s="14"/>
      <c r="Q4" s="14"/>
      <c r="R4" s="14"/>
      <c r="S4" s="14"/>
      <c r="T4" s="14"/>
      <c r="U4" s="14"/>
      <c r="V4" s="14"/>
      <c r="W4" s="14"/>
      <c r="X4" s="14"/>
      <c r="Y4" s="14"/>
      <c r="Z4" s="14"/>
      <c r="AA4" s="14"/>
      <c r="AB4" s="14"/>
      <c r="AC4" s="14"/>
      <c r="AD4" s="14"/>
      <c r="AE4" s="14"/>
      <c r="AF4" s="14"/>
      <c r="AG4" s="14"/>
      <c r="AH4" s="14"/>
      <c r="AI4" s="14"/>
      <c r="AJ4" s="14"/>
      <c r="AK4" s="14"/>
      <c r="AL4" s="14"/>
      <c r="AM4" s="14"/>
      <c r="AN4" s="14"/>
      <c r="AO4" s="14"/>
      <c r="AP4" s="14"/>
      <c r="AQ4" s="14"/>
      <c r="AR4" s="14"/>
      <c r="AS4" s="14"/>
      <c r="AT4" s="14"/>
      <c r="AU4" s="14"/>
      <c r="AV4" s="14"/>
      <c r="AW4" s="14"/>
      <c r="AX4" s="14"/>
      <c r="AY4" s="14"/>
      <c r="BQ4" s="52" t="s">
        <v>4</v>
      </c>
      <c r="BR4" s="52"/>
      <c r="BS4" s="52"/>
      <c r="BT4" s="52"/>
      <c r="BU4" s="52"/>
      <c r="BV4" s="52"/>
      <c r="BW4" s="52"/>
      <c r="BX4" s="52"/>
      <c r="BY4" s="52"/>
      <c r="BZ4" s="52"/>
      <c r="CA4" s="52"/>
      <c r="CB4" s="52"/>
      <c r="CC4" s="52"/>
      <c r="CD4" s="52"/>
      <c r="CE4" s="52"/>
      <c r="CF4" s="52"/>
      <c r="CG4" s="52"/>
      <c r="CH4" s="52"/>
      <c r="CI4" s="52"/>
      <c r="CJ4" s="52"/>
      <c r="CK4" s="52"/>
      <c r="CL4" s="52"/>
      <c r="CM4" s="52"/>
      <c r="CN4" s="52"/>
      <c r="CO4" s="52"/>
      <c r="CP4" s="52"/>
      <c r="CQ4" s="52"/>
      <c r="CR4" s="52"/>
      <c r="CS4" s="52"/>
      <c r="CT4" s="52"/>
      <c r="CU4" s="52"/>
      <c r="CV4" s="52"/>
      <c r="CW4" s="52"/>
      <c r="CX4" s="52"/>
      <c r="CY4" s="52"/>
      <c r="CZ4" s="52"/>
      <c r="DA4" s="52"/>
    </row>
    <row r="6" spans="1:105" x14ac:dyDescent="0.25">
      <c r="DA6" s="16"/>
    </row>
    <row r="8" spans="1:105" s="17" customFormat="1" ht="16.5" x14ac:dyDescent="0.25">
      <c r="A8" s="55" t="s">
        <v>5</v>
      </c>
      <c r="B8" s="55"/>
      <c r="C8" s="55"/>
      <c r="D8" s="55"/>
      <c r="E8" s="55"/>
      <c r="F8" s="55"/>
      <c r="G8" s="55"/>
      <c r="H8" s="55"/>
      <c r="I8" s="55"/>
      <c r="J8" s="55"/>
      <c r="K8" s="55"/>
      <c r="L8" s="55"/>
      <c r="M8" s="55"/>
      <c r="N8" s="55"/>
      <c r="O8" s="55"/>
      <c r="P8" s="55"/>
      <c r="Q8" s="55"/>
      <c r="R8" s="55"/>
      <c r="S8" s="55"/>
      <c r="T8" s="55"/>
      <c r="U8" s="55"/>
      <c r="V8" s="55"/>
      <c r="W8" s="55"/>
      <c r="X8" s="55"/>
      <c r="Y8" s="55"/>
      <c r="Z8" s="55"/>
      <c r="AA8" s="55"/>
      <c r="AB8" s="55"/>
      <c r="AC8" s="55"/>
      <c r="AD8" s="55"/>
      <c r="AE8" s="55"/>
      <c r="AF8" s="55"/>
      <c r="AG8" s="55"/>
      <c r="AH8" s="55"/>
      <c r="AI8" s="55"/>
      <c r="AJ8" s="55"/>
      <c r="AK8" s="55"/>
      <c r="AL8" s="55"/>
      <c r="AM8" s="55"/>
      <c r="AN8" s="55"/>
      <c r="AO8" s="55"/>
      <c r="AP8" s="55"/>
      <c r="AQ8" s="55"/>
      <c r="AR8" s="55"/>
      <c r="AS8" s="55"/>
      <c r="AT8" s="55"/>
      <c r="AU8" s="55"/>
      <c r="AV8" s="55"/>
      <c r="AW8" s="55"/>
      <c r="AX8" s="55"/>
      <c r="AY8" s="55"/>
      <c r="AZ8" s="55"/>
      <c r="BA8" s="55"/>
      <c r="BB8" s="55"/>
      <c r="BC8" s="55"/>
      <c r="BD8" s="55"/>
      <c r="BE8" s="55"/>
      <c r="BF8" s="55"/>
      <c r="BG8" s="55"/>
      <c r="BH8" s="55"/>
      <c r="BI8" s="55"/>
      <c r="BJ8" s="55"/>
      <c r="BK8" s="55"/>
      <c r="BL8" s="55"/>
      <c r="BM8" s="55"/>
      <c r="BN8" s="55"/>
      <c r="BO8" s="55"/>
      <c r="BP8" s="55"/>
      <c r="BQ8" s="55"/>
      <c r="BR8" s="55"/>
      <c r="BS8" s="55"/>
      <c r="BT8" s="55"/>
      <c r="BU8" s="55"/>
      <c r="BV8" s="55"/>
      <c r="BW8" s="55"/>
      <c r="BX8" s="55"/>
      <c r="BY8" s="55"/>
      <c r="BZ8" s="55"/>
      <c r="CA8" s="55"/>
      <c r="CB8" s="55"/>
      <c r="CC8" s="55"/>
      <c r="CD8" s="55"/>
      <c r="CE8" s="55"/>
      <c r="CF8" s="55"/>
      <c r="CG8" s="55"/>
      <c r="CH8" s="55"/>
      <c r="CI8" s="55"/>
      <c r="CJ8" s="55"/>
      <c r="CK8" s="55"/>
      <c r="CL8" s="55"/>
      <c r="CM8" s="55"/>
      <c r="CN8" s="55"/>
      <c r="CO8" s="55"/>
      <c r="CP8" s="55"/>
      <c r="CQ8" s="55"/>
      <c r="CR8" s="55"/>
      <c r="CS8" s="55"/>
      <c r="CT8" s="55"/>
      <c r="CU8" s="55"/>
      <c r="CV8" s="55"/>
      <c r="CW8" s="55"/>
      <c r="CX8" s="55"/>
      <c r="CY8" s="55"/>
      <c r="CZ8" s="55"/>
      <c r="DA8" s="55"/>
    </row>
    <row r="9" spans="1:105" s="17" customFormat="1" ht="6" customHeight="1" x14ac:dyDescent="0.25">
      <c r="A9" s="18"/>
      <c r="B9" s="18"/>
      <c r="C9" s="18"/>
      <c r="D9" s="18"/>
      <c r="E9" s="18"/>
      <c r="F9" s="18"/>
      <c r="G9" s="18"/>
      <c r="H9" s="18"/>
      <c r="I9" s="18"/>
      <c r="J9" s="18"/>
      <c r="K9" s="18"/>
      <c r="L9" s="18"/>
      <c r="M9" s="18"/>
      <c r="N9" s="18"/>
      <c r="O9" s="18"/>
      <c r="P9" s="18"/>
      <c r="Q9" s="18"/>
      <c r="R9" s="18"/>
      <c r="S9" s="18"/>
      <c r="T9" s="18"/>
      <c r="U9" s="18"/>
      <c r="V9" s="18"/>
      <c r="W9" s="18"/>
      <c r="X9" s="18"/>
      <c r="Y9" s="18"/>
      <c r="Z9" s="18"/>
      <c r="AA9" s="18"/>
      <c r="AB9" s="18"/>
      <c r="AC9" s="18"/>
      <c r="AD9" s="18"/>
      <c r="AE9" s="18"/>
      <c r="AF9" s="18"/>
      <c r="AG9" s="18"/>
      <c r="AH9" s="18"/>
      <c r="AI9" s="18"/>
      <c r="AJ9" s="18"/>
      <c r="AK9" s="18"/>
      <c r="AL9" s="18"/>
      <c r="AM9" s="18"/>
      <c r="AN9" s="18"/>
      <c r="AO9" s="18"/>
      <c r="AP9" s="18"/>
      <c r="AQ9" s="18"/>
      <c r="AR9" s="18"/>
      <c r="AS9" s="18"/>
      <c r="AT9" s="18"/>
      <c r="AU9" s="18"/>
      <c r="AV9" s="18"/>
      <c r="AW9" s="18"/>
      <c r="AX9" s="18"/>
      <c r="AY9" s="18"/>
      <c r="AZ9" s="19"/>
      <c r="BA9" s="19"/>
      <c r="BB9" s="19"/>
      <c r="BC9" s="19"/>
      <c r="BD9" s="19"/>
      <c r="BE9" s="19"/>
      <c r="BF9" s="19"/>
      <c r="BG9" s="19"/>
      <c r="BH9" s="19"/>
      <c r="BI9" s="19"/>
      <c r="BJ9" s="19"/>
      <c r="BK9" s="19"/>
      <c r="BL9" s="19"/>
      <c r="BM9" s="19"/>
      <c r="BN9" s="19"/>
      <c r="BO9" s="19"/>
      <c r="BP9" s="19"/>
      <c r="BQ9" s="19"/>
      <c r="BR9" s="19"/>
      <c r="BS9" s="19"/>
      <c r="BT9" s="19"/>
      <c r="BU9" s="19"/>
      <c r="BV9" s="19"/>
      <c r="BW9" s="19"/>
      <c r="BX9" s="19"/>
      <c r="BY9" s="19"/>
      <c r="BZ9" s="19"/>
      <c r="CA9" s="19"/>
      <c r="CB9" s="19"/>
      <c r="CC9" s="19"/>
      <c r="CD9" s="19"/>
      <c r="CE9" s="19"/>
      <c r="CF9" s="19"/>
      <c r="CG9" s="19"/>
      <c r="CH9" s="19"/>
      <c r="CI9" s="19"/>
      <c r="CJ9" s="19"/>
      <c r="CK9" s="19"/>
      <c r="CL9" s="19"/>
      <c r="CM9" s="19"/>
      <c r="CN9" s="19"/>
      <c r="CO9" s="19"/>
      <c r="CP9" s="19"/>
      <c r="CQ9" s="19"/>
      <c r="CR9" s="19"/>
      <c r="CS9" s="19"/>
      <c r="CT9" s="19"/>
      <c r="CU9" s="19"/>
      <c r="CV9" s="19"/>
      <c r="CW9" s="19"/>
      <c r="CX9" s="19"/>
      <c r="CY9" s="19"/>
      <c r="CZ9" s="19"/>
      <c r="DA9" s="19"/>
    </row>
    <row r="10" spans="1:105" s="17" customFormat="1" ht="16.5" x14ac:dyDescent="0.25">
      <c r="A10" s="55" t="s">
        <v>6</v>
      </c>
      <c r="B10" s="55"/>
      <c r="C10" s="55"/>
      <c r="D10" s="55"/>
      <c r="E10" s="55"/>
      <c r="F10" s="55"/>
      <c r="G10" s="55"/>
      <c r="H10" s="55"/>
      <c r="I10" s="55"/>
      <c r="J10" s="55"/>
      <c r="K10" s="55"/>
      <c r="L10" s="55"/>
      <c r="M10" s="55"/>
      <c r="N10" s="55"/>
      <c r="O10" s="55"/>
      <c r="P10" s="55"/>
      <c r="Q10" s="55"/>
      <c r="R10" s="55"/>
      <c r="S10" s="55"/>
      <c r="T10" s="55"/>
      <c r="U10" s="55"/>
      <c r="V10" s="55"/>
      <c r="W10" s="55"/>
      <c r="X10" s="55"/>
      <c r="Y10" s="55"/>
      <c r="Z10" s="55"/>
      <c r="AA10" s="55"/>
      <c r="AB10" s="55"/>
      <c r="AC10" s="55"/>
      <c r="AD10" s="55"/>
      <c r="AE10" s="55"/>
      <c r="AF10" s="55"/>
      <c r="AG10" s="55"/>
      <c r="AH10" s="55"/>
      <c r="AI10" s="55"/>
      <c r="AJ10" s="55"/>
      <c r="AK10" s="55"/>
      <c r="AL10" s="55"/>
      <c r="AM10" s="55"/>
      <c r="AN10" s="55"/>
      <c r="AO10" s="55"/>
      <c r="AP10" s="55"/>
      <c r="AQ10" s="55"/>
      <c r="AR10" s="55"/>
      <c r="AS10" s="55"/>
      <c r="AT10" s="55"/>
      <c r="AU10" s="55"/>
      <c r="AV10" s="55"/>
      <c r="AW10" s="55"/>
      <c r="AX10" s="55"/>
      <c r="AY10" s="55"/>
      <c r="AZ10" s="55"/>
      <c r="BA10" s="55"/>
      <c r="BB10" s="55"/>
      <c r="BC10" s="55"/>
      <c r="BD10" s="55"/>
      <c r="BE10" s="55"/>
      <c r="BF10" s="55"/>
      <c r="BG10" s="55"/>
      <c r="BH10" s="55"/>
      <c r="BI10" s="55"/>
      <c r="BJ10" s="55"/>
      <c r="BK10" s="55"/>
      <c r="BL10" s="55"/>
      <c r="BM10" s="55"/>
      <c r="BN10" s="55"/>
      <c r="BO10" s="55"/>
      <c r="BP10" s="55"/>
      <c r="BQ10" s="55"/>
      <c r="BR10" s="55"/>
      <c r="BS10" s="55"/>
      <c r="BT10" s="55"/>
      <c r="BU10" s="55"/>
      <c r="BV10" s="55"/>
      <c r="BW10" s="55"/>
      <c r="BX10" s="55"/>
      <c r="BY10" s="55"/>
      <c r="BZ10" s="55"/>
      <c r="CA10" s="55"/>
      <c r="CB10" s="55"/>
      <c r="CC10" s="55"/>
      <c r="CD10" s="55"/>
      <c r="CE10" s="55"/>
      <c r="CF10" s="55"/>
      <c r="CG10" s="55"/>
      <c r="CH10" s="55"/>
      <c r="CI10" s="55"/>
      <c r="CJ10" s="55"/>
      <c r="CK10" s="55"/>
      <c r="CL10" s="55"/>
      <c r="CM10" s="55"/>
      <c r="CN10" s="55"/>
      <c r="CO10" s="55"/>
      <c r="CP10" s="55"/>
      <c r="CQ10" s="55"/>
      <c r="CR10" s="55"/>
      <c r="CS10" s="55"/>
      <c r="CT10" s="55"/>
      <c r="CU10" s="55"/>
      <c r="CV10" s="55"/>
      <c r="CW10" s="55"/>
      <c r="CX10" s="55"/>
      <c r="CY10" s="55"/>
      <c r="CZ10" s="55"/>
      <c r="DA10" s="55"/>
    </row>
    <row r="11" spans="1:105" s="17" customFormat="1" ht="16.5" x14ac:dyDescent="0.25">
      <c r="A11" s="20"/>
      <c r="B11" s="20"/>
      <c r="C11" s="20"/>
      <c r="D11" s="20"/>
      <c r="E11" s="20"/>
      <c r="F11" s="20"/>
      <c r="G11" s="20"/>
      <c r="H11" s="20"/>
      <c r="I11" s="20"/>
      <c r="J11" s="20"/>
      <c r="K11" s="20"/>
      <c r="L11" s="20"/>
      <c r="M11" s="20"/>
      <c r="N11" s="20"/>
      <c r="O11" s="20"/>
      <c r="P11" s="20"/>
      <c r="Q11" s="20"/>
      <c r="R11" s="20"/>
      <c r="S11" s="20"/>
      <c r="T11" s="20"/>
      <c r="U11" s="20"/>
      <c r="V11" s="20"/>
      <c r="W11" s="20"/>
      <c r="X11" s="20"/>
      <c r="Y11" s="20"/>
      <c r="Z11" s="20"/>
      <c r="AA11" s="20"/>
      <c r="AB11" s="20"/>
      <c r="AC11" s="20"/>
      <c r="AD11" s="20"/>
      <c r="AE11" s="20"/>
      <c r="AF11" s="20"/>
      <c r="AG11" s="20"/>
      <c r="AH11" s="20"/>
      <c r="AI11" s="20"/>
      <c r="AJ11" s="20"/>
      <c r="AK11" s="20"/>
      <c r="AL11" s="20"/>
      <c r="AM11" s="20"/>
      <c r="AN11" s="20"/>
      <c r="AO11" s="20"/>
      <c r="AP11" s="20"/>
      <c r="AQ11" s="20"/>
      <c r="AR11" s="20"/>
      <c r="AS11" s="20"/>
      <c r="AT11" s="20"/>
      <c r="AU11" s="21" t="s">
        <v>7</v>
      </c>
      <c r="AV11" s="67" t="s">
        <v>203</v>
      </c>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17" t="s">
        <v>8</v>
      </c>
    </row>
    <row r="12" spans="1:105" s="17" customFormat="1" ht="16.5" x14ac:dyDescent="0.25">
      <c r="A12" s="55" t="s">
        <v>9</v>
      </c>
      <c r="B12" s="55"/>
      <c r="C12" s="55"/>
      <c r="D12" s="55"/>
      <c r="E12" s="55"/>
      <c r="F12" s="55"/>
      <c r="G12" s="55"/>
      <c r="H12" s="55"/>
      <c r="I12" s="55"/>
      <c r="J12" s="55"/>
      <c r="K12" s="55"/>
      <c r="L12" s="55"/>
      <c r="M12" s="55"/>
      <c r="N12" s="55"/>
      <c r="O12" s="55"/>
      <c r="P12" s="55"/>
      <c r="Q12" s="55"/>
      <c r="R12" s="55"/>
      <c r="S12" s="55"/>
      <c r="T12" s="55"/>
      <c r="U12" s="55"/>
      <c r="V12" s="55"/>
      <c r="W12" s="55"/>
      <c r="X12" s="55"/>
      <c r="Y12" s="55"/>
      <c r="Z12" s="55"/>
      <c r="AA12" s="55"/>
      <c r="AB12" s="55"/>
      <c r="AC12" s="55"/>
      <c r="AD12" s="55"/>
      <c r="AE12" s="55"/>
      <c r="AF12" s="55"/>
      <c r="AG12" s="55"/>
      <c r="AH12" s="55"/>
      <c r="AI12" s="55"/>
      <c r="AJ12" s="55"/>
      <c r="AK12" s="55"/>
      <c r="AL12" s="55"/>
      <c r="AM12" s="55"/>
      <c r="AN12" s="55"/>
      <c r="AO12" s="55"/>
      <c r="AP12" s="55"/>
      <c r="AQ12" s="55"/>
      <c r="AR12" s="55"/>
      <c r="AS12" s="55"/>
      <c r="AT12" s="55"/>
      <c r="AU12" s="55"/>
      <c r="AV12" s="55"/>
      <c r="AW12" s="55"/>
      <c r="AX12" s="55"/>
      <c r="AY12" s="55"/>
      <c r="AZ12" s="55"/>
      <c r="BA12" s="55"/>
      <c r="BB12" s="55"/>
      <c r="BC12" s="55"/>
      <c r="BD12" s="55"/>
      <c r="BE12" s="55"/>
      <c r="BF12" s="55"/>
      <c r="BG12" s="55"/>
      <c r="BH12" s="55"/>
      <c r="BI12" s="55"/>
      <c r="BJ12" s="55"/>
      <c r="BK12" s="55"/>
      <c r="BL12" s="55"/>
      <c r="BM12" s="55"/>
      <c r="BN12" s="55"/>
      <c r="BO12" s="55"/>
      <c r="BP12" s="55"/>
      <c r="BQ12" s="55"/>
      <c r="BR12" s="55"/>
      <c r="BS12" s="55"/>
      <c r="BT12" s="55"/>
      <c r="BU12" s="55"/>
      <c r="BV12" s="55"/>
      <c r="BW12" s="55"/>
      <c r="BX12" s="55"/>
      <c r="BY12" s="55"/>
      <c r="BZ12" s="55"/>
      <c r="CA12" s="55"/>
      <c r="CB12" s="55"/>
      <c r="CC12" s="55"/>
      <c r="CD12" s="55"/>
      <c r="CE12" s="55"/>
      <c r="CF12" s="55"/>
      <c r="CG12" s="55"/>
      <c r="CH12" s="55"/>
      <c r="CI12" s="55"/>
      <c r="CJ12" s="55"/>
      <c r="CK12" s="55"/>
      <c r="CL12" s="55"/>
      <c r="CM12" s="55"/>
      <c r="CN12" s="55"/>
      <c r="CO12" s="55"/>
      <c r="CP12" s="55"/>
      <c r="CQ12" s="55"/>
      <c r="CR12" s="55"/>
      <c r="CS12" s="55"/>
      <c r="CT12" s="55"/>
      <c r="CU12" s="55"/>
      <c r="CV12" s="55"/>
      <c r="CW12" s="55"/>
      <c r="CX12" s="55"/>
      <c r="CY12" s="55"/>
      <c r="CZ12" s="55"/>
      <c r="DA12" s="55"/>
    </row>
    <row r="14" spans="1:105" ht="28.5" customHeight="1" x14ac:dyDescent="0.25">
      <c r="A14" s="68" t="s">
        <v>150</v>
      </c>
      <c r="B14" s="69"/>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69"/>
      <c r="BK14" s="69"/>
      <c r="BL14" s="69"/>
      <c r="BM14" s="69"/>
      <c r="BN14" s="69"/>
      <c r="BO14" s="69"/>
      <c r="BP14" s="69"/>
      <c r="BQ14" s="69"/>
      <c r="BR14" s="69"/>
      <c r="BS14" s="69"/>
      <c r="BT14" s="69"/>
      <c r="BU14" s="69"/>
      <c r="BV14" s="69"/>
      <c r="BW14" s="69"/>
      <c r="BX14" s="69"/>
      <c r="BY14" s="69"/>
      <c r="BZ14" s="69"/>
      <c r="CA14" s="69"/>
      <c r="CB14" s="69"/>
      <c r="CC14" s="69"/>
      <c r="CD14" s="69"/>
      <c r="CE14" s="69"/>
      <c r="CF14" s="69"/>
      <c r="CG14" s="69"/>
      <c r="CH14" s="69"/>
      <c r="CI14" s="69"/>
      <c r="CJ14" s="69"/>
      <c r="CK14" s="69"/>
      <c r="CL14" s="69"/>
      <c r="CM14" s="69"/>
      <c r="CN14" s="69"/>
      <c r="CO14" s="69"/>
      <c r="CP14" s="69"/>
      <c r="CQ14" s="69"/>
      <c r="CR14" s="69"/>
      <c r="CS14" s="69"/>
      <c r="CT14" s="69"/>
      <c r="CU14" s="69"/>
      <c r="CV14" s="69"/>
      <c r="CW14" s="69"/>
      <c r="CX14" s="69"/>
      <c r="CY14" s="69"/>
      <c r="CZ14" s="69"/>
      <c r="DA14" s="69"/>
    </row>
    <row r="15" spans="1:105" s="11" customFormat="1" ht="12.75" x14ac:dyDescent="0.2">
      <c r="A15" s="70" t="s">
        <v>10</v>
      </c>
      <c r="B15" s="70"/>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0"/>
      <c r="BK15" s="70"/>
      <c r="BL15" s="70"/>
      <c r="BM15" s="70"/>
      <c r="BN15" s="70"/>
      <c r="BO15" s="70"/>
      <c r="BP15" s="70"/>
      <c r="BQ15" s="70"/>
      <c r="BR15" s="70"/>
      <c r="BS15" s="70"/>
      <c r="BT15" s="70"/>
      <c r="BU15" s="70"/>
      <c r="BV15" s="70"/>
      <c r="BW15" s="70"/>
      <c r="BX15" s="70"/>
      <c r="BY15" s="70"/>
      <c r="BZ15" s="70"/>
      <c r="CA15" s="70"/>
      <c r="CB15" s="70"/>
      <c r="CC15" s="70"/>
      <c r="CD15" s="70"/>
      <c r="CE15" s="70"/>
      <c r="CF15" s="70"/>
      <c r="CG15" s="70"/>
      <c r="CH15" s="70"/>
      <c r="CI15" s="70"/>
      <c r="CJ15" s="70"/>
      <c r="CK15" s="70"/>
      <c r="CL15" s="70"/>
      <c r="CM15" s="70"/>
      <c r="CN15" s="70"/>
      <c r="CO15" s="70"/>
      <c r="CP15" s="70"/>
      <c r="CQ15" s="70"/>
      <c r="CR15" s="70"/>
      <c r="CS15" s="70"/>
      <c r="CT15" s="70"/>
      <c r="CU15" s="70"/>
      <c r="CV15" s="70"/>
      <c r="CW15" s="70"/>
      <c r="CX15" s="70"/>
      <c r="CY15" s="70"/>
      <c r="CZ15" s="70"/>
      <c r="DA15" s="70"/>
    </row>
    <row r="16" spans="1:105" x14ac:dyDescent="0.25">
      <c r="A16" s="71"/>
      <c r="B16" s="71"/>
      <c r="C16" s="71"/>
      <c r="D16" s="71"/>
      <c r="E16" s="71"/>
      <c r="F16" s="71"/>
      <c r="G16" s="71"/>
      <c r="H16" s="71"/>
      <c r="I16" s="71"/>
      <c r="J16" s="71"/>
      <c r="K16" s="71"/>
      <c r="L16" s="71"/>
      <c r="M16" s="71"/>
      <c r="N16" s="71"/>
      <c r="O16" s="71"/>
      <c r="P16" s="71"/>
      <c r="Q16" s="71"/>
      <c r="R16" s="71"/>
      <c r="S16" s="71"/>
      <c r="T16" s="71"/>
      <c r="U16" s="71"/>
      <c r="V16" s="71"/>
      <c r="W16" s="71"/>
      <c r="X16" s="71"/>
      <c r="Y16" s="71"/>
      <c r="Z16" s="71"/>
      <c r="AA16" s="71"/>
      <c r="AB16" s="71"/>
      <c r="AC16" s="71"/>
      <c r="AD16" s="71"/>
      <c r="AE16" s="71"/>
      <c r="AF16" s="71"/>
      <c r="AG16" s="71"/>
      <c r="AH16" s="71"/>
      <c r="AI16" s="71"/>
      <c r="AJ16" s="71"/>
      <c r="AK16" s="71"/>
      <c r="AL16" s="71"/>
      <c r="AM16" s="71"/>
      <c r="AN16" s="71"/>
      <c r="AO16" s="71"/>
      <c r="AP16" s="71"/>
      <c r="AQ16" s="71"/>
      <c r="AR16" s="71"/>
      <c r="AS16" s="71"/>
      <c r="AT16" s="71"/>
      <c r="AU16" s="71"/>
      <c r="AV16" s="71"/>
      <c r="AW16" s="71"/>
      <c r="AX16" s="71"/>
      <c r="AY16" s="71"/>
      <c r="AZ16" s="71"/>
      <c r="BA16" s="71"/>
      <c r="BB16" s="71"/>
      <c r="BC16" s="71"/>
      <c r="BD16" s="71"/>
      <c r="BE16" s="71"/>
      <c r="BF16" s="71"/>
      <c r="BG16" s="71"/>
      <c r="BH16" s="71"/>
      <c r="BI16" s="71"/>
      <c r="BJ16" s="71"/>
      <c r="BK16" s="71"/>
      <c r="BL16" s="71"/>
      <c r="BM16" s="71"/>
      <c r="BN16" s="71"/>
      <c r="BO16" s="71"/>
      <c r="BP16" s="71"/>
      <c r="BQ16" s="71"/>
      <c r="BR16" s="71"/>
      <c r="BS16" s="71"/>
      <c r="BT16" s="71"/>
      <c r="BU16" s="71"/>
      <c r="BV16" s="71"/>
      <c r="BW16" s="71"/>
      <c r="BX16" s="71"/>
      <c r="BY16" s="71"/>
      <c r="BZ16" s="71"/>
      <c r="CA16" s="71"/>
      <c r="CB16" s="71"/>
      <c r="CC16" s="71"/>
      <c r="CD16" s="71"/>
      <c r="CE16" s="71"/>
      <c r="CF16" s="71"/>
      <c r="CG16" s="71"/>
      <c r="CH16" s="71"/>
      <c r="CI16" s="71"/>
      <c r="CJ16" s="71"/>
      <c r="CK16" s="71"/>
      <c r="CL16" s="71"/>
      <c r="CM16" s="71"/>
      <c r="CN16" s="71"/>
      <c r="CO16" s="71"/>
      <c r="CP16" s="71"/>
      <c r="CQ16" s="71"/>
      <c r="CR16" s="71"/>
      <c r="CS16" s="71"/>
      <c r="CT16" s="71"/>
      <c r="CU16" s="71"/>
      <c r="CV16" s="71"/>
      <c r="CW16" s="71"/>
      <c r="CX16" s="71"/>
      <c r="CY16" s="71"/>
      <c r="CZ16" s="71"/>
      <c r="DA16" s="71"/>
    </row>
    <row r="18" spans="1:105" x14ac:dyDescent="0.25">
      <c r="A18" s="72" t="s">
        <v>11</v>
      </c>
      <c r="B18" s="72"/>
      <c r="C18" s="72"/>
      <c r="D18" s="72"/>
      <c r="E18" s="72"/>
      <c r="F18" s="72"/>
      <c r="G18" s="72"/>
      <c r="H18" s="72"/>
      <c r="I18" s="72"/>
      <c r="J18" s="72"/>
      <c r="K18" s="72"/>
      <c r="L18" s="72"/>
      <c r="M18" s="72"/>
      <c r="N18" s="72"/>
      <c r="O18" s="72"/>
      <c r="P18" s="72"/>
      <c r="Q18" s="72"/>
      <c r="R18" s="72"/>
      <c r="S18" s="72"/>
      <c r="T18" s="72"/>
      <c r="U18" s="72"/>
      <c r="V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row>
    <row r="20" spans="1:105" ht="31.5" customHeight="1" x14ac:dyDescent="0.25">
      <c r="A20" s="22" t="s">
        <v>12</v>
      </c>
      <c r="B20" s="22"/>
      <c r="AA20" s="23"/>
      <c r="AB20" s="74" t="s">
        <v>152</v>
      </c>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row>
    <row r="21" spans="1:105" x14ac:dyDescent="0.25">
      <c r="A21" s="22" t="s">
        <v>13</v>
      </c>
      <c r="B21" s="22"/>
      <c r="AH21" s="54" t="s">
        <v>151</v>
      </c>
      <c r="AI21" s="54"/>
      <c r="AJ21" s="54"/>
      <c r="AK21" s="54"/>
      <c r="AL21" s="54"/>
      <c r="AM21" s="54"/>
      <c r="AN21" s="54"/>
      <c r="AO21" s="54"/>
      <c r="AP21" s="54"/>
      <c r="AQ21" s="54"/>
      <c r="AR21" s="54"/>
      <c r="AS21" s="54"/>
      <c r="AT21" s="54"/>
      <c r="AU21" s="54"/>
      <c r="AV21" s="54"/>
      <c r="AW21" s="54"/>
      <c r="AX21" s="54"/>
      <c r="AY21" s="54"/>
      <c r="AZ21" s="54"/>
      <c r="BA21" s="54"/>
      <c r="BB21" s="54"/>
      <c r="BC21" s="54"/>
      <c r="BD21" s="54"/>
      <c r="BE21" s="54"/>
      <c r="BF21" s="54"/>
      <c r="BG21" s="54"/>
      <c r="BH21" s="54"/>
      <c r="BI21" s="54"/>
      <c r="BJ21" s="54"/>
      <c r="BK21" s="54"/>
      <c r="BL21" s="54"/>
      <c r="BM21" s="54"/>
      <c r="BN21" s="54"/>
      <c r="BO21" s="54"/>
      <c r="BP21" s="54"/>
      <c r="BQ21" s="54"/>
      <c r="BR21" s="54"/>
      <c r="BS21" s="54"/>
      <c r="BT21" s="54"/>
      <c r="BU21" s="54"/>
      <c r="BV21" s="54"/>
      <c r="BW21" s="54"/>
      <c r="BX21" s="54"/>
      <c r="BY21" s="54"/>
      <c r="BZ21" s="54"/>
      <c r="CA21" s="54"/>
      <c r="CB21" s="54"/>
      <c r="CC21" s="54"/>
      <c r="CD21" s="54"/>
      <c r="CE21" s="54"/>
      <c r="CF21" s="54"/>
      <c r="CG21" s="54"/>
      <c r="CH21" s="54"/>
      <c r="CI21" s="54"/>
      <c r="CJ21" s="54"/>
      <c r="CK21" s="54"/>
      <c r="CL21" s="54"/>
      <c r="CM21" s="54"/>
      <c r="CN21" s="54"/>
      <c r="CO21" s="54"/>
      <c r="CP21" s="54"/>
      <c r="CQ21" s="54"/>
      <c r="CR21" s="54"/>
      <c r="CS21" s="54"/>
      <c r="CT21" s="54"/>
      <c r="CU21" s="54"/>
      <c r="CV21" s="54"/>
      <c r="CW21" s="54"/>
      <c r="CX21" s="54"/>
      <c r="CY21" s="54"/>
      <c r="CZ21" s="54"/>
      <c r="DA21" s="54"/>
    </row>
    <row r="22" spans="1:105" x14ac:dyDescent="0.25">
      <c r="A22" s="22" t="s">
        <v>14</v>
      </c>
      <c r="B22" s="22"/>
      <c r="X22" s="59" t="s">
        <v>153</v>
      </c>
      <c r="Y22" s="59"/>
      <c r="Z22" s="59"/>
      <c r="AA22" s="59"/>
      <c r="AB22" s="59"/>
      <c r="AC22" s="59"/>
      <c r="AD22" s="59"/>
      <c r="AE22" s="59"/>
      <c r="AF22" s="59"/>
      <c r="AG22" s="59"/>
      <c r="AH22" s="59"/>
      <c r="AI22" s="59"/>
      <c r="AJ22" s="59"/>
      <c r="AK22" s="59"/>
      <c r="AL22" s="59"/>
      <c r="AM22" s="59"/>
      <c r="AN22" s="59"/>
      <c r="AO22" s="59"/>
      <c r="AP22" s="59"/>
      <c r="AQ22" s="59"/>
      <c r="AR22" s="59"/>
      <c r="AS22" s="59"/>
      <c r="AT22" s="59"/>
      <c r="AU22" s="59"/>
      <c r="AV22" s="59"/>
      <c r="AW22" s="59"/>
      <c r="AX22" s="59"/>
      <c r="AY22" s="59"/>
      <c r="AZ22" s="59"/>
      <c r="BA22" s="59"/>
      <c r="BB22" s="59"/>
      <c r="BC22" s="59"/>
      <c r="BD22" s="59"/>
      <c r="BE22" s="59"/>
      <c r="BF22" s="59"/>
      <c r="BG22" s="59"/>
      <c r="BH22" s="59"/>
      <c r="BI22" s="59"/>
      <c r="BJ22" s="59"/>
      <c r="BK22" s="59"/>
      <c r="BL22" s="59"/>
      <c r="BM22" s="59"/>
      <c r="BN22" s="59"/>
      <c r="BO22" s="59"/>
      <c r="BP22" s="59"/>
      <c r="BQ22" s="59"/>
      <c r="BR22" s="59"/>
      <c r="BS22" s="59"/>
      <c r="BT22" s="59"/>
      <c r="BU22" s="59"/>
      <c r="BV22" s="59"/>
      <c r="BW22" s="59"/>
      <c r="BX22" s="59"/>
      <c r="BY22" s="59"/>
      <c r="BZ22" s="59"/>
      <c r="CA22" s="59"/>
      <c r="CB22" s="59"/>
      <c r="CC22" s="59"/>
      <c r="CD22" s="59"/>
      <c r="CE22" s="59"/>
      <c r="CF22" s="59"/>
      <c r="CG22" s="59"/>
      <c r="CH22" s="59"/>
      <c r="CI22" s="59"/>
      <c r="CJ22" s="59"/>
      <c r="CK22" s="59"/>
      <c r="CL22" s="59"/>
      <c r="CM22" s="59"/>
      <c r="CN22" s="59"/>
      <c r="CO22" s="59"/>
      <c r="CP22" s="59"/>
      <c r="CQ22" s="59"/>
      <c r="CR22" s="59"/>
      <c r="CS22" s="59"/>
      <c r="CT22" s="59"/>
      <c r="CU22" s="59"/>
      <c r="CV22" s="59"/>
      <c r="CW22" s="59"/>
      <c r="CX22" s="59"/>
      <c r="CY22" s="59"/>
      <c r="CZ22" s="59"/>
      <c r="DA22" s="59"/>
    </row>
    <row r="23" spans="1:105" x14ac:dyDescent="0.25">
      <c r="A23" s="22" t="s">
        <v>15</v>
      </c>
      <c r="B23" s="22"/>
      <c r="X23" s="60" t="s">
        <v>154</v>
      </c>
      <c r="Y23" s="60"/>
      <c r="Z23" s="60"/>
      <c r="AA23" s="60"/>
      <c r="AB23" s="60"/>
      <c r="AC23" s="60"/>
      <c r="AD23" s="60"/>
      <c r="AE23" s="60"/>
      <c r="AF23" s="60"/>
      <c r="AG23" s="60"/>
      <c r="AH23" s="60"/>
      <c r="AI23" s="60"/>
      <c r="AJ23" s="60"/>
      <c r="AK23" s="60"/>
      <c r="AL23" s="60"/>
      <c r="AM23" s="60"/>
      <c r="AN23" s="60"/>
      <c r="AO23" s="60"/>
      <c r="AP23" s="60"/>
      <c r="AQ23" s="60"/>
      <c r="AR23" s="60"/>
      <c r="AS23" s="60"/>
      <c r="AT23" s="60"/>
      <c r="AU23" s="60"/>
      <c r="AV23" s="60"/>
      <c r="AW23" s="60"/>
      <c r="AX23" s="60"/>
      <c r="AY23" s="60"/>
      <c r="AZ23" s="60"/>
      <c r="BA23" s="60"/>
      <c r="BB23" s="60"/>
      <c r="BC23" s="60"/>
      <c r="BD23" s="60"/>
      <c r="BE23" s="60"/>
      <c r="BF23" s="60"/>
      <c r="BG23" s="60"/>
      <c r="BH23" s="60"/>
      <c r="BI23" s="60"/>
      <c r="BJ23" s="60"/>
      <c r="BK23" s="60"/>
      <c r="BL23" s="60"/>
      <c r="BM23" s="60"/>
      <c r="BN23" s="60"/>
      <c r="BO23" s="60"/>
      <c r="BP23" s="60"/>
      <c r="BQ23" s="60"/>
      <c r="BR23" s="60"/>
      <c r="BS23" s="60"/>
      <c r="BT23" s="60"/>
      <c r="BU23" s="60"/>
      <c r="BV23" s="60"/>
      <c r="BW23" s="60"/>
      <c r="BX23" s="60"/>
      <c r="BY23" s="60"/>
      <c r="BZ23" s="60"/>
      <c r="CA23" s="60"/>
      <c r="CB23" s="60"/>
      <c r="CC23" s="60"/>
      <c r="CD23" s="60"/>
      <c r="CE23" s="60"/>
      <c r="CF23" s="60"/>
      <c r="CG23" s="60"/>
      <c r="CH23" s="60"/>
      <c r="CI23" s="60"/>
      <c r="CJ23" s="60"/>
      <c r="CK23" s="60"/>
      <c r="CL23" s="60"/>
      <c r="CM23" s="60"/>
      <c r="CN23" s="60"/>
      <c r="CO23" s="60"/>
      <c r="CP23" s="60"/>
      <c r="CQ23" s="60"/>
      <c r="CR23" s="60"/>
      <c r="CS23" s="60"/>
      <c r="CT23" s="60"/>
      <c r="CU23" s="60"/>
      <c r="CV23" s="60"/>
      <c r="CW23" s="60"/>
      <c r="CX23" s="60"/>
      <c r="CY23" s="60"/>
      <c r="CZ23" s="60"/>
      <c r="DA23" s="60"/>
    </row>
    <row r="24" spans="1:105" x14ac:dyDescent="0.25">
      <c r="A24" s="22" t="s">
        <v>16</v>
      </c>
      <c r="B24" s="22"/>
      <c r="H24" s="59" t="s">
        <v>155</v>
      </c>
      <c r="I24" s="59"/>
      <c r="J24" s="59"/>
      <c r="K24" s="59"/>
      <c r="L24" s="59"/>
      <c r="M24" s="59"/>
      <c r="N24" s="59"/>
      <c r="O24" s="59"/>
      <c r="P24" s="59"/>
      <c r="Q24" s="59"/>
      <c r="R24" s="59"/>
      <c r="S24" s="59"/>
      <c r="T24" s="59"/>
      <c r="U24" s="59"/>
      <c r="V24" s="59"/>
      <c r="W24" s="59"/>
      <c r="X24" s="59"/>
      <c r="Y24" s="59"/>
      <c r="Z24" s="59"/>
      <c r="AA24" s="59"/>
      <c r="AB24" s="59"/>
      <c r="AC24" s="59"/>
      <c r="AD24" s="59"/>
      <c r="AE24" s="59"/>
      <c r="AF24" s="59"/>
      <c r="AG24" s="59"/>
      <c r="AH24" s="59"/>
      <c r="AI24" s="59"/>
      <c r="AJ24" s="59"/>
      <c r="AK24" s="59"/>
      <c r="AL24" s="59"/>
      <c r="AM24" s="59"/>
      <c r="AN24" s="59"/>
      <c r="AO24" s="59"/>
      <c r="AP24" s="59"/>
      <c r="AQ24" s="59"/>
      <c r="AR24" s="59"/>
      <c r="AS24" s="59"/>
      <c r="AT24" s="59"/>
      <c r="AU24" s="59"/>
      <c r="AV24" s="59"/>
      <c r="AW24" s="59"/>
      <c r="AX24" s="59"/>
      <c r="AY24" s="59"/>
      <c r="AZ24" s="59"/>
      <c r="BA24" s="59"/>
      <c r="BB24" s="59"/>
      <c r="BC24" s="59"/>
      <c r="BD24" s="59"/>
      <c r="BE24" s="59"/>
      <c r="BF24" s="59"/>
      <c r="BG24" s="59"/>
      <c r="BH24" s="59"/>
      <c r="BI24" s="59"/>
      <c r="BJ24" s="59"/>
      <c r="BK24" s="59"/>
      <c r="BL24" s="59"/>
      <c r="BM24" s="59"/>
      <c r="BN24" s="59"/>
      <c r="BO24" s="59"/>
      <c r="BP24" s="59"/>
      <c r="BQ24" s="59"/>
      <c r="BR24" s="59"/>
      <c r="BS24" s="59"/>
      <c r="BT24" s="59"/>
      <c r="BU24" s="59"/>
      <c r="BV24" s="59"/>
      <c r="BW24" s="59"/>
      <c r="BX24" s="59"/>
      <c r="BY24" s="59"/>
      <c r="BZ24" s="59"/>
      <c r="CA24" s="59"/>
      <c r="CB24" s="59"/>
      <c r="CC24" s="59"/>
      <c r="CD24" s="59"/>
      <c r="CE24" s="59"/>
      <c r="CF24" s="59"/>
      <c r="CG24" s="59"/>
      <c r="CH24" s="59"/>
      <c r="CI24" s="59"/>
      <c r="CJ24" s="59"/>
      <c r="CK24" s="59"/>
      <c r="CL24" s="59"/>
      <c r="CM24" s="59"/>
      <c r="CN24" s="59"/>
      <c r="CO24" s="59"/>
      <c r="CP24" s="59"/>
      <c r="CQ24" s="59"/>
      <c r="CR24" s="59"/>
      <c r="CS24" s="59"/>
      <c r="CT24" s="59"/>
      <c r="CU24" s="59"/>
      <c r="CV24" s="59"/>
      <c r="CW24" s="59"/>
      <c r="CX24" s="59"/>
      <c r="CY24" s="59"/>
      <c r="CZ24" s="59"/>
      <c r="DA24" s="59"/>
    </row>
    <row r="25" spans="1:105" x14ac:dyDescent="0.25">
      <c r="A25" s="22" t="s">
        <v>17</v>
      </c>
      <c r="B25" s="22"/>
      <c r="H25" s="59" t="s">
        <v>156</v>
      </c>
      <c r="I25" s="59"/>
      <c r="J25" s="59"/>
      <c r="K25" s="59"/>
      <c r="L25" s="59"/>
      <c r="M25" s="59"/>
      <c r="N25" s="59"/>
      <c r="O25" s="59"/>
      <c r="P25" s="59"/>
      <c r="Q25" s="59"/>
      <c r="R25" s="59"/>
      <c r="S25" s="59"/>
      <c r="T25" s="59"/>
      <c r="U25" s="59"/>
      <c r="V25" s="59"/>
      <c r="W25" s="59"/>
      <c r="X25" s="59"/>
      <c r="Y25" s="59"/>
      <c r="Z25" s="59"/>
      <c r="AA25" s="59"/>
      <c r="AB25" s="59"/>
      <c r="AC25" s="59"/>
      <c r="AD25" s="59"/>
      <c r="AE25" s="59"/>
      <c r="AF25" s="59"/>
      <c r="AG25" s="59"/>
      <c r="AH25" s="59"/>
      <c r="AI25" s="59"/>
      <c r="AJ25" s="59"/>
      <c r="AK25" s="59"/>
      <c r="AL25" s="59"/>
      <c r="AM25" s="59"/>
      <c r="AN25" s="59"/>
      <c r="AO25" s="59"/>
      <c r="AP25" s="59"/>
      <c r="AQ25" s="59"/>
      <c r="AR25" s="59"/>
      <c r="AS25" s="59"/>
      <c r="AT25" s="59"/>
      <c r="AU25" s="59"/>
      <c r="AV25" s="59"/>
      <c r="AW25" s="59"/>
      <c r="AX25" s="59"/>
      <c r="AY25" s="59"/>
      <c r="AZ25" s="59"/>
      <c r="BA25" s="59"/>
      <c r="BB25" s="59"/>
      <c r="BC25" s="59"/>
      <c r="BD25" s="59"/>
      <c r="BE25" s="59"/>
      <c r="BF25" s="59"/>
      <c r="BG25" s="59"/>
      <c r="BH25" s="59"/>
      <c r="BI25" s="59"/>
      <c r="BJ25" s="59"/>
      <c r="BK25" s="59"/>
      <c r="BL25" s="59"/>
      <c r="BM25" s="59"/>
      <c r="BN25" s="59"/>
      <c r="BO25" s="59"/>
      <c r="BP25" s="59"/>
      <c r="BQ25" s="59"/>
      <c r="BR25" s="59"/>
      <c r="BS25" s="59"/>
      <c r="BT25" s="59"/>
      <c r="BU25" s="59"/>
      <c r="BV25" s="59"/>
      <c r="BW25" s="59"/>
      <c r="BX25" s="59"/>
      <c r="BY25" s="59"/>
      <c r="BZ25" s="59"/>
      <c r="CA25" s="59"/>
      <c r="CB25" s="59"/>
      <c r="CC25" s="59"/>
      <c r="CD25" s="59"/>
      <c r="CE25" s="59"/>
      <c r="CF25" s="59"/>
      <c r="CG25" s="59"/>
      <c r="CH25" s="59"/>
      <c r="CI25" s="59"/>
      <c r="CJ25" s="59"/>
      <c r="CK25" s="59"/>
      <c r="CL25" s="59"/>
      <c r="CM25" s="59"/>
      <c r="CN25" s="59"/>
      <c r="CO25" s="59"/>
      <c r="CP25" s="59"/>
      <c r="CQ25" s="59"/>
      <c r="CR25" s="59"/>
      <c r="CS25" s="59"/>
      <c r="CT25" s="59"/>
      <c r="CU25" s="59"/>
      <c r="CV25" s="59"/>
      <c r="CW25" s="59"/>
      <c r="CX25" s="59"/>
      <c r="CY25" s="59"/>
      <c r="CZ25" s="59"/>
      <c r="DA25" s="59"/>
    </row>
    <row r="26" spans="1:105" x14ac:dyDescent="0.25">
      <c r="A26" s="22" t="s">
        <v>18</v>
      </c>
      <c r="B26" s="22"/>
      <c r="Z26" s="54" t="s">
        <v>157</v>
      </c>
      <c r="AA26" s="54"/>
      <c r="AB26" s="54"/>
      <c r="AC26" s="54"/>
      <c r="AD26" s="54"/>
      <c r="AE26" s="54"/>
      <c r="AF26" s="54"/>
      <c r="AG26" s="54"/>
      <c r="AH26" s="54"/>
      <c r="AI26" s="54"/>
      <c r="AJ26" s="54"/>
      <c r="AK26" s="54"/>
      <c r="AL26" s="54"/>
      <c r="AM26" s="54"/>
      <c r="AN26" s="54"/>
      <c r="AO26" s="54"/>
      <c r="AP26" s="54"/>
      <c r="AQ26" s="54"/>
      <c r="AR26" s="54"/>
      <c r="AS26" s="54"/>
      <c r="AT26" s="54"/>
      <c r="AU26" s="54"/>
      <c r="AV26" s="54"/>
      <c r="AW26" s="54"/>
      <c r="AX26" s="54"/>
      <c r="AY26" s="54"/>
      <c r="AZ26" s="54"/>
      <c r="BA26" s="54"/>
      <c r="BB26" s="54"/>
      <c r="BC26" s="54"/>
      <c r="BD26" s="54"/>
      <c r="BE26" s="54"/>
      <c r="BF26" s="54"/>
      <c r="BG26" s="54"/>
      <c r="BH26" s="54"/>
      <c r="BI26" s="54"/>
      <c r="BJ26" s="54"/>
      <c r="BK26" s="54"/>
      <c r="BL26" s="54"/>
      <c r="BM26" s="54"/>
      <c r="BN26" s="54"/>
      <c r="BO26" s="54"/>
      <c r="BP26" s="54"/>
      <c r="BQ26" s="54"/>
      <c r="BR26" s="54"/>
      <c r="BS26" s="54"/>
      <c r="BT26" s="54"/>
      <c r="BU26" s="54"/>
      <c r="BV26" s="54"/>
      <c r="BW26" s="54"/>
      <c r="BX26" s="54"/>
      <c r="BY26" s="54"/>
      <c r="BZ26" s="54"/>
      <c r="CA26" s="54"/>
      <c r="CB26" s="54"/>
      <c r="CC26" s="54"/>
      <c r="CD26" s="54"/>
      <c r="CE26" s="54"/>
      <c r="CF26" s="54"/>
      <c r="CG26" s="54"/>
      <c r="CH26" s="54"/>
      <c r="CI26" s="54"/>
      <c r="CJ26" s="54"/>
      <c r="CK26" s="54"/>
      <c r="CL26" s="54"/>
      <c r="CM26" s="54"/>
      <c r="CN26" s="54"/>
      <c r="CO26" s="54"/>
      <c r="CP26" s="54"/>
      <c r="CQ26" s="54"/>
      <c r="CR26" s="54"/>
      <c r="CS26" s="54"/>
      <c r="CT26" s="54"/>
      <c r="CU26" s="54"/>
      <c r="CV26" s="54"/>
      <c r="CW26" s="54"/>
      <c r="CX26" s="54"/>
      <c r="CY26" s="54"/>
      <c r="CZ26" s="54"/>
      <c r="DA26" s="54"/>
    </row>
    <row r="27" spans="1:105" x14ac:dyDescent="0.25">
      <c r="A27" s="22" t="s">
        <v>19</v>
      </c>
      <c r="B27" s="22"/>
      <c r="AF27" s="73" t="s">
        <v>158</v>
      </c>
      <c r="AG27" s="60"/>
      <c r="AH27" s="60"/>
      <c r="AI27" s="60"/>
      <c r="AJ27" s="60"/>
      <c r="AK27" s="60"/>
      <c r="AL27" s="60"/>
      <c r="AM27" s="60"/>
      <c r="AN27" s="60"/>
      <c r="AO27" s="60"/>
      <c r="AP27" s="60"/>
      <c r="AQ27" s="60"/>
      <c r="AR27" s="60"/>
      <c r="AS27" s="60"/>
      <c r="AT27" s="60"/>
      <c r="AU27" s="60"/>
      <c r="AV27" s="60"/>
      <c r="AW27" s="60"/>
      <c r="AX27" s="60"/>
      <c r="AY27" s="60"/>
      <c r="AZ27" s="60"/>
      <c r="BA27" s="60"/>
      <c r="BB27" s="60"/>
      <c r="BC27" s="60"/>
      <c r="BD27" s="60"/>
      <c r="BE27" s="60"/>
      <c r="BF27" s="60"/>
      <c r="BG27" s="60"/>
      <c r="BH27" s="60"/>
      <c r="BI27" s="60"/>
      <c r="BJ27" s="60"/>
      <c r="BK27" s="60"/>
      <c r="BL27" s="60"/>
      <c r="BM27" s="60"/>
      <c r="BN27" s="60"/>
      <c r="BO27" s="60"/>
      <c r="BP27" s="60"/>
      <c r="BQ27" s="60"/>
      <c r="BR27" s="60"/>
      <c r="BS27" s="60"/>
      <c r="BT27" s="60"/>
      <c r="BU27" s="60"/>
      <c r="BV27" s="60"/>
      <c r="BW27" s="60"/>
      <c r="BX27" s="60"/>
      <c r="BY27" s="60"/>
      <c r="BZ27" s="60"/>
      <c r="CA27" s="60"/>
      <c r="CB27" s="60"/>
      <c r="CC27" s="60"/>
      <c r="CD27" s="60"/>
      <c r="CE27" s="60"/>
      <c r="CF27" s="60"/>
      <c r="CG27" s="60"/>
      <c r="CH27" s="60"/>
      <c r="CI27" s="60"/>
      <c r="CJ27" s="60"/>
      <c r="CK27" s="60"/>
      <c r="CL27" s="60"/>
      <c r="CM27" s="60"/>
      <c r="CN27" s="60"/>
      <c r="CO27" s="60"/>
      <c r="CP27" s="60"/>
      <c r="CQ27" s="60"/>
      <c r="CR27" s="60"/>
      <c r="CS27" s="60"/>
      <c r="CT27" s="60"/>
      <c r="CU27" s="60"/>
      <c r="CV27" s="60"/>
      <c r="CW27" s="60"/>
      <c r="CX27" s="60"/>
      <c r="CY27" s="60"/>
      <c r="CZ27" s="60"/>
      <c r="DA27" s="60"/>
    </row>
    <row r="28" spans="1:105" x14ac:dyDescent="0.25">
      <c r="A28" s="22" t="s">
        <v>20</v>
      </c>
      <c r="B28" s="22"/>
      <c r="Z28" s="59" t="s">
        <v>159</v>
      </c>
      <c r="AA28" s="59"/>
      <c r="AB28" s="59"/>
      <c r="AC28" s="59"/>
      <c r="AD28" s="59"/>
      <c r="AE28" s="59"/>
      <c r="AF28" s="59"/>
      <c r="AG28" s="59"/>
      <c r="AH28" s="59"/>
      <c r="AI28" s="59"/>
      <c r="AJ28" s="59"/>
      <c r="AK28" s="59"/>
      <c r="AL28" s="59"/>
      <c r="AM28" s="59"/>
      <c r="AN28" s="59"/>
      <c r="AO28" s="59"/>
      <c r="AP28" s="59"/>
      <c r="AQ28" s="59"/>
      <c r="AR28" s="59"/>
      <c r="AS28" s="59"/>
      <c r="AT28" s="59"/>
      <c r="AU28" s="59"/>
      <c r="AV28" s="59"/>
      <c r="AW28" s="59"/>
      <c r="AX28" s="59"/>
      <c r="AY28" s="59"/>
      <c r="AZ28" s="59"/>
      <c r="BA28" s="59"/>
      <c r="BB28" s="59"/>
      <c r="BC28" s="59"/>
      <c r="BD28" s="59"/>
      <c r="BE28" s="59"/>
      <c r="BF28" s="59"/>
      <c r="BG28" s="59"/>
      <c r="BH28" s="59"/>
      <c r="BI28" s="59"/>
      <c r="BJ28" s="59"/>
      <c r="BK28" s="59"/>
      <c r="BL28" s="59"/>
      <c r="BM28" s="59"/>
      <c r="BN28" s="59"/>
      <c r="BO28" s="59"/>
      <c r="BP28" s="59"/>
      <c r="BQ28" s="59"/>
      <c r="BR28" s="59"/>
      <c r="BS28" s="59"/>
      <c r="BT28" s="59"/>
      <c r="BU28" s="59"/>
      <c r="BV28" s="59"/>
      <c r="BW28" s="59"/>
      <c r="BX28" s="59"/>
      <c r="BY28" s="59"/>
      <c r="BZ28" s="59"/>
      <c r="CA28" s="59"/>
      <c r="CB28" s="59"/>
      <c r="CC28" s="59"/>
      <c r="CD28" s="59"/>
      <c r="CE28" s="59"/>
      <c r="CF28" s="59"/>
      <c r="CG28" s="59"/>
      <c r="CH28" s="59"/>
      <c r="CI28" s="59"/>
      <c r="CJ28" s="59"/>
      <c r="CK28" s="59"/>
      <c r="CL28" s="59"/>
      <c r="CM28" s="59"/>
      <c r="CN28" s="59"/>
      <c r="CO28" s="59"/>
      <c r="CP28" s="59"/>
      <c r="CQ28" s="59"/>
      <c r="CR28" s="59"/>
      <c r="CS28" s="59"/>
      <c r="CT28" s="59"/>
      <c r="CU28" s="59"/>
      <c r="CV28" s="59"/>
      <c r="CW28" s="59"/>
      <c r="CX28" s="59"/>
      <c r="CY28" s="59"/>
      <c r="CZ28" s="59"/>
      <c r="DA28" s="59"/>
    </row>
    <row r="29" spans="1:105" x14ac:dyDescent="0.25">
      <c r="A29" s="22" t="s">
        <v>21</v>
      </c>
      <c r="B29" s="22"/>
      <c r="H29" s="59"/>
      <c r="I29" s="59"/>
      <c r="J29" s="59"/>
      <c r="K29" s="59"/>
      <c r="L29" s="59"/>
      <c r="M29" s="59"/>
      <c r="N29" s="59"/>
      <c r="O29" s="59"/>
      <c r="P29" s="59"/>
      <c r="Q29" s="59"/>
      <c r="R29" s="59"/>
      <c r="S29" s="59"/>
      <c r="T29" s="59"/>
      <c r="U29" s="59"/>
      <c r="V29" s="59"/>
      <c r="W29" s="59"/>
      <c r="X29" s="59"/>
      <c r="Y29" s="59"/>
      <c r="Z29" s="59"/>
      <c r="AA29" s="59"/>
      <c r="AB29" s="59"/>
      <c r="AC29" s="59"/>
      <c r="AD29" s="59"/>
      <c r="AE29" s="59"/>
      <c r="AF29" s="59"/>
      <c r="AG29" s="59"/>
      <c r="AH29" s="59"/>
      <c r="AI29" s="59"/>
      <c r="AJ29" s="59"/>
      <c r="AK29" s="59"/>
      <c r="AL29" s="59"/>
      <c r="AM29" s="59"/>
      <c r="AN29" s="59"/>
      <c r="AO29" s="59"/>
      <c r="AP29" s="59"/>
      <c r="AQ29" s="59"/>
      <c r="AR29" s="59"/>
      <c r="AS29" s="59"/>
      <c r="AT29" s="59"/>
      <c r="AU29" s="59"/>
      <c r="AV29" s="59"/>
      <c r="AW29" s="59"/>
      <c r="AX29" s="59"/>
      <c r="AY29" s="59"/>
      <c r="AZ29" s="59"/>
      <c r="BA29" s="59"/>
      <c r="BB29" s="59"/>
      <c r="BC29" s="59"/>
      <c r="BD29" s="59"/>
      <c r="BE29" s="59"/>
      <c r="BF29" s="59"/>
      <c r="BG29" s="59"/>
      <c r="BH29" s="59"/>
      <c r="BI29" s="59"/>
      <c r="BJ29" s="59"/>
      <c r="BK29" s="59"/>
      <c r="BL29" s="59"/>
      <c r="BM29" s="59"/>
      <c r="BN29" s="59"/>
      <c r="BO29" s="59"/>
      <c r="BP29" s="59"/>
      <c r="BQ29" s="59"/>
      <c r="BR29" s="59"/>
      <c r="BS29" s="59"/>
      <c r="BT29" s="59"/>
      <c r="BU29" s="59"/>
      <c r="BV29" s="59"/>
      <c r="BW29" s="59"/>
      <c r="BX29" s="59"/>
      <c r="BY29" s="59"/>
      <c r="BZ29" s="59"/>
      <c r="CA29" s="59"/>
      <c r="CB29" s="59"/>
      <c r="CC29" s="59"/>
      <c r="CD29" s="59"/>
      <c r="CE29" s="59"/>
      <c r="CF29" s="59"/>
      <c r="CG29" s="59"/>
      <c r="CH29" s="59"/>
      <c r="CI29" s="59"/>
      <c r="CJ29" s="59"/>
      <c r="CK29" s="59"/>
      <c r="CL29" s="59"/>
      <c r="CM29" s="59"/>
      <c r="CN29" s="59"/>
      <c r="CO29" s="59"/>
      <c r="CP29" s="59"/>
      <c r="CQ29" s="59"/>
      <c r="CR29" s="59"/>
      <c r="CS29" s="59"/>
      <c r="CT29" s="59"/>
      <c r="CU29" s="59"/>
      <c r="CV29" s="59"/>
      <c r="CW29" s="59"/>
      <c r="CX29" s="59"/>
      <c r="CY29" s="59"/>
      <c r="CZ29" s="59"/>
      <c r="DA29" s="59"/>
    </row>
    <row r="31" spans="1:105" x14ac:dyDescent="0.25">
      <c r="A31" s="72" t="s">
        <v>22</v>
      </c>
      <c r="B31" s="72"/>
      <c r="C31" s="72"/>
      <c r="D31" s="72"/>
      <c r="E31" s="72"/>
      <c r="F31" s="72"/>
      <c r="G31" s="72"/>
      <c r="H31" s="72"/>
      <c r="I31" s="72"/>
      <c r="J31" s="72"/>
      <c r="K31" s="72"/>
      <c r="L31" s="72"/>
      <c r="M31" s="72"/>
      <c r="N31" s="72"/>
      <c r="O31" s="72"/>
      <c r="P31" s="72"/>
      <c r="Q31" s="72"/>
      <c r="R31" s="72"/>
      <c r="S31" s="72"/>
      <c r="T31" s="72"/>
      <c r="U31" s="72"/>
      <c r="V31" s="72"/>
      <c r="W31" s="72"/>
      <c r="X31" s="72"/>
      <c r="Y31" s="72"/>
      <c r="Z31" s="72"/>
      <c r="AA31" s="72"/>
      <c r="AB31" s="72"/>
      <c r="AC31" s="72"/>
      <c r="AD31" s="72"/>
      <c r="AE31" s="72"/>
      <c r="AF31" s="72"/>
      <c r="AG31" s="72"/>
      <c r="AH31" s="72"/>
      <c r="AI31" s="72"/>
      <c r="AJ31" s="72"/>
      <c r="AK31" s="72"/>
      <c r="AL31" s="72"/>
      <c r="AM31" s="72"/>
      <c r="AN31" s="72"/>
      <c r="AO31" s="72"/>
      <c r="AP31" s="72"/>
      <c r="AQ31" s="72"/>
      <c r="AR31" s="72"/>
      <c r="AS31" s="72"/>
      <c r="AT31" s="72"/>
      <c r="AU31" s="72"/>
      <c r="AV31" s="72"/>
      <c r="AW31" s="72"/>
      <c r="AX31" s="72"/>
      <c r="AY31" s="72"/>
      <c r="AZ31" s="72"/>
      <c r="BA31" s="72"/>
      <c r="BB31" s="72"/>
      <c r="BC31" s="72"/>
      <c r="BD31" s="72"/>
      <c r="BE31" s="72"/>
      <c r="BF31" s="72"/>
      <c r="BG31" s="72"/>
      <c r="BH31" s="72"/>
      <c r="BI31" s="72"/>
      <c r="BJ31" s="72"/>
      <c r="BK31" s="72"/>
      <c r="BL31" s="72"/>
      <c r="BM31" s="72"/>
      <c r="BN31" s="72"/>
      <c r="BO31" s="72"/>
      <c r="BP31" s="72"/>
      <c r="BQ31" s="72"/>
      <c r="BR31" s="72"/>
      <c r="BS31" s="72"/>
      <c r="BT31" s="72"/>
      <c r="BU31" s="72"/>
      <c r="BV31" s="72"/>
      <c r="BW31" s="72"/>
      <c r="BX31" s="72"/>
      <c r="BY31" s="72"/>
      <c r="BZ31" s="72"/>
      <c r="CA31" s="72"/>
      <c r="CB31" s="72"/>
      <c r="CC31" s="72"/>
      <c r="CD31" s="72"/>
      <c r="CE31" s="72"/>
      <c r="CF31" s="72"/>
      <c r="CG31" s="72"/>
      <c r="CH31" s="72"/>
      <c r="CI31" s="72"/>
      <c r="CJ31" s="72"/>
      <c r="CK31" s="72"/>
      <c r="CL31" s="72"/>
      <c r="CM31" s="72"/>
      <c r="CN31" s="72"/>
      <c r="CO31" s="72"/>
      <c r="CP31" s="72"/>
      <c r="CQ31" s="72"/>
      <c r="CR31" s="72"/>
      <c r="CS31" s="72"/>
      <c r="CT31" s="72"/>
      <c r="CU31" s="72"/>
      <c r="CV31" s="72"/>
      <c r="CW31" s="72"/>
      <c r="CX31" s="72"/>
      <c r="CY31" s="72"/>
      <c r="CZ31" s="72"/>
      <c r="DA31" s="72"/>
    </row>
    <row r="33" spans="1:105" s="11" customFormat="1" ht="57" customHeight="1" x14ac:dyDescent="0.2">
      <c r="A33" s="56" t="s">
        <v>0</v>
      </c>
      <c r="B33" s="56"/>
      <c r="C33" s="56"/>
      <c r="D33" s="56"/>
      <c r="E33" s="56"/>
      <c r="F33" s="56"/>
      <c r="G33" s="56"/>
      <c r="H33" s="56"/>
      <c r="I33" s="56"/>
      <c r="J33" s="56"/>
      <c r="K33" s="56"/>
      <c r="L33" s="56"/>
      <c r="M33" s="56"/>
      <c r="N33" s="56"/>
      <c r="O33" s="56"/>
      <c r="P33" s="56"/>
      <c r="Q33" s="56"/>
      <c r="R33" s="56"/>
      <c r="S33" s="56"/>
      <c r="T33" s="56"/>
      <c r="U33" s="56"/>
      <c r="V33" s="56"/>
      <c r="W33" s="56"/>
      <c r="X33" s="56"/>
      <c r="Y33" s="56"/>
      <c r="Z33" s="56"/>
      <c r="AA33" s="56"/>
      <c r="AB33" s="56"/>
      <c r="AC33" s="56"/>
      <c r="AD33" s="56"/>
      <c r="AE33" s="56"/>
      <c r="AF33" s="56"/>
      <c r="AG33" s="56"/>
      <c r="AH33" s="56"/>
      <c r="AI33" s="57"/>
      <c r="AJ33" s="58" t="s">
        <v>1</v>
      </c>
      <c r="AK33" s="56"/>
      <c r="AL33" s="56"/>
      <c r="AM33" s="56"/>
      <c r="AN33" s="56"/>
      <c r="AO33" s="56"/>
      <c r="AP33" s="56"/>
      <c r="AQ33" s="56"/>
      <c r="AR33" s="56"/>
      <c r="AS33" s="56"/>
      <c r="AT33" s="56"/>
      <c r="AU33" s="56"/>
      <c r="AV33" s="56"/>
      <c r="AW33" s="56"/>
      <c r="AX33" s="56"/>
      <c r="AY33" s="57"/>
      <c r="AZ33" s="58" t="s">
        <v>204</v>
      </c>
      <c r="BA33" s="56"/>
      <c r="BB33" s="56"/>
      <c r="BC33" s="56"/>
      <c r="BD33" s="56"/>
      <c r="BE33" s="56"/>
      <c r="BF33" s="56"/>
      <c r="BG33" s="56"/>
      <c r="BH33" s="56"/>
      <c r="BI33" s="56"/>
      <c r="BJ33" s="56"/>
      <c r="BK33" s="56"/>
      <c r="BL33" s="56"/>
      <c r="BM33" s="56"/>
      <c r="BN33" s="56"/>
      <c r="BO33" s="56"/>
      <c r="BP33" s="56"/>
      <c r="BQ33" s="56"/>
      <c r="BR33" s="56"/>
      <c r="BS33" s="57"/>
      <c r="BT33" s="58" t="s">
        <v>205</v>
      </c>
      <c r="BU33" s="56"/>
      <c r="BV33" s="56"/>
      <c r="BW33" s="56"/>
      <c r="BX33" s="56"/>
      <c r="BY33" s="56"/>
      <c r="BZ33" s="56"/>
      <c r="CA33" s="56"/>
      <c r="CB33" s="56"/>
      <c r="CC33" s="56"/>
      <c r="CD33" s="56"/>
      <c r="CE33" s="56"/>
      <c r="CF33" s="56"/>
      <c r="CG33" s="56"/>
      <c r="CH33" s="56"/>
      <c r="CI33" s="56"/>
      <c r="CJ33" s="57"/>
      <c r="CK33" s="58" t="s">
        <v>206</v>
      </c>
      <c r="CL33" s="56"/>
      <c r="CM33" s="56"/>
      <c r="CN33" s="56"/>
      <c r="CO33" s="56"/>
      <c r="CP33" s="56"/>
      <c r="CQ33" s="56"/>
      <c r="CR33" s="56"/>
      <c r="CS33" s="56"/>
      <c r="CT33" s="56"/>
      <c r="CU33" s="56"/>
      <c r="CV33" s="56"/>
      <c r="CW33" s="56"/>
      <c r="CX33" s="56"/>
      <c r="CY33" s="56"/>
      <c r="CZ33" s="56"/>
      <c r="DA33" s="56"/>
    </row>
    <row r="34" spans="1:105" s="24" customFormat="1" ht="45.75" customHeight="1" x14ac:dyDescent="0.25">
      <c r="A34" s="61" t="s">
        <v>23</v>
      </c>
      <c r="B34" s="61"/>
      <c r="C34" s="61"/>
      <c r="D34" s="61"/>
      <c r="E34" s="61"/>
      <c r="F34" s="61"/>
      <c r="G34" s="61"/>
      <c r="H34" s="61"/>
      <c r="I34" s="61"/>
      <c r="J34" s="61"/>
      <c r="K34" s="61"/>
      <c r="L34" s="61"/>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row>
    <row r="35" spans="1:105" s="11" customFormat="1" ht="27.75" customHeight="1" x14ac:dyDescent="0.2">
      <c r="A35" s="62" t="s">
        <v>25</v>
      </c>
      <c r="B35" s="62"/>
      <c r="C35" s="62"/>
      <c r="D35" s="62"/>
      <c r="E35" s="62"/>
      <c r="F35" s="62"/>
      <c r="G35" s="62"/>
      <c r="H35" s="63" t="s">
        <v>24</v>
      </c>
      <c r="I35" s="63"/>
      <c r="J35" s="63"/>
      <c r="K35" s="63"/>
      <c r="L35" s="63"/>
      <c r="M35" s="63"/>
      <c r="N35" s="63"/>
      <c r="O35" s="63"/>
      <c r="P35" s="63"/>
      <c r="Q35" s="63"/>
      <c r="R35" s="63"/>
      <c r="S35" s="63"/>
      <c r="T35" s="63"/>
      <c r="U35" s="63"/>
      <c r="V35" s="63"/>
      <c r="W35" s="63"/>
      <c r="X35" s="63"/>
      <c r="Y35" s="63"/>
      <c r="Z35" s="63"/>
      <c r="AA35" s="63"/>
      <c r="AB35" s="63"/>
      <c r="AC35" s="63"/>
      <c r="AD35" s="63"/>
      <c r="AE35" s="63"/>
      <c r="AF35" s="63"/>
      <c r="AG35" s="63"/>
      <c r="AH35" s="63"/>
      <c r="AI35" s="63"/>
      <c r="AJ35" s="58"/>
      <c r="AK35" s="56"/>
      <c r="AL35" s="56"/>
      <c r="AM35" s="56"/>
      <c r="AN35" s="56"/>
      <c r="AO35" s="56"/>
      <c r="AP35" s="56"/>
      <c r="AQ35" s="56"/>
      <c r="AR35" s="56"/>
      <c r="AS35" s="56"/>
      <c r="AT35" s="56"/>
      <c r="AU35" s="56"/>
      <c r="AV35" s="56"/>
      <c r="AW35" s="56"/>
      <c r="AX35" s="56"/>
      <c r="AY35" s="57"/>
      <c r="AZ35" s="64"/>
      <c r="BA35" s="65"/>
      <c r="BB35" s="65"/>
      <c r="BC35" s="65"/>
      <c r="BD35" s="65"/>
      <c r="BE35" s="65"/>
      <c r="BF35" s="65"/>
      <c r="BG35" s="65"/>
      <c r="BH35" s="65"/>
      <c r="BI35" s="65"/>
      <c r="BJ35" s="65"/>
      <c r="BK35" s="65"/>
      <c r="BL35" s="65"/>
      <c r="BM35" s="65"/>
      <c r="BN35" s="65"/>
      <c r="BO35" s="65"/>
      <c r="BP35" s="65"/>
      <c r="BQ35" s="65"/>
      <c r="BR35" s="65"/>
      <c r="BS35" s="66"/>
      <c r="BT35" s="64"/>
      <c r="BU35" s="65"/>
      <c r="BV35" s="65"/>
      <c r="BW35" s="65"/>
      <c r="BX35" s="65"/>
      <c r="BY35" s="65"/>
      <c r="BZ35" s="65"/>
      <c r="CA35" s="65"/>
      <c r="CB35" s="65"/>
      <c r="CC35" s="65"/>
      <c r="CD35" s="65"/>
      <c r="CE35" s="65"/>
      <c r="CF35" s="65"/>
      <c r="CG35" s="65"/>
      <c r="CH35" s="65"/>
      <c r="CI35" s="65"/>
      <c r="CJ35" s="66"/>
      <c r="CK35" s="64"/>
      <c r="CL35" s="65"/>
      <c r="CM35" s="65"/>
      <c r="CN35" s="65"/>
      <c r="CO35" s="65"/>
      <c r="CP35" s="65"/>
      <c r="CQ35" s="65"/>
      <c r="CR35" s="65"/>
      <c r="CS35" s="65"/>
      <c r="CT35" s="65"/>
      <c r="CU35" s="65"/>
      <c r="CV35" s="65"/>
      <c r="CW35" s="65"/>
      <c r="CX35" s="65"/>
      <c r="CY35" s="65"/>
      <c r="CZ35" s="65"/>
      <c r="DA35" s="65"/>
    </row>
    <row r="36" spans="1:105" ht="25.5" customHeight="1" x14ac:dyDescent="0.25">
      <c r="A36" s="62" t="s">
        <v>26</v>
      </c>
      <c r="B36" s="62"/>
      <c r="C36" s="62"/>
      <c r="D36" s="62"/>
      <c r="E36" s="62"/>
      <c r="F36" s="62"/>
      <c r="G36" s="62"/>
      <c r="H36" s="63" t="s">
        <v>27</v>
      </c>
      <c r="I36" s="63"/>
      <c r="J36" s="63"/>
      <c r="K36" s="63"/>
      <c r="L36" s="63"/>
      <c r="M36" s="63"/>
      <c r="N36" s="63"/>
      <c r="O36" s="63"/>
      <c r="P36" s="63"/>
      <c r="Q36" s="63"/>
      <c r="R36" s="63"/>
      <c r="S36" s="63"/>
      <c r="T36" s="63"/>
      <c r="U36" s="63"/>
      <c r="V36" s="63"/>
      <c r="W36" s="63"/>
      <c r="X36" s="63"/>
      <c r="Y36" s="63"/>
      <c r="Z36" s="63"/>
      <c r="AA36" s="63"/>
      <c r="AB36" s="63"/>
      <c r="AC36" s="63"/>
      <c r="AD36" s="63"/>
      <c r="AE36" s="63"/>
      <c r="AF36" s="63"/>
      <c r="AG36" s="63"/>
      <c r="AH36" s="63"/>
      <c r="AI36" s="63"/>
      <c r="AJ36" s="58" t="s">
        <v>28</v>
      </c>
      <c r="AK36" s="56"/>
      <c r="AL36" s="56"/>
      <c r="AM36" s="56"/>
      <c r="AN36" s="56"/>
      <c r="AO36" s="56"/>
      <c r="AP36" s="56"/>
      <c r="AQ36" s="56"/>
      <c r="AR36" s="56"/>
      <c r="AS36" s="56"/>
      <c r="AT36" s="56"/>
      <c r="AU36" s="56"/>
      <c r="AV36" s="56"/>
      <c r="AW36" s="56"/>
      <c r="AX36" s="56"/>
      <c r="AY36" s="57"/>
      <c r="AZ36" s="64">
        <v>158863.76999999999</v>
      </c>
      <c r="BA36" s="65"/>
      <c r="BB36" s="65"/>
      <c r="BC36" s="65"/>
      <c r="BD36" s="65"/>
      <c r="BE36" s="65"/>
      <c r="BF36" s="65"/>
      <c r="BG36" s="65"/>
      <c r="BH36" s="65"/>
      <c r="BI36" s="65"/>
      <c r="BJ36" s="65"/>
      <c r="BK36" s="65"/>
      <c r="BL36" s="65"/>
      <c r="BM36" s="65"/>
      <c r="BN36" s="65"/>
      <c r="BO36" s="65"/>
      <c r="BP36" s="65"/>
      <c r="BQ36" s="65"/>
      <c r="BR36" s="65"/>
      <c r="BS36" s="66"/>
      <c r="BT36" s="64"/>
      <c r="BU36" s="65"/>
      <c r="BV36" s="65"/>
      <c r="BW36" s="65"/>
      <c r="BX36" s="65"/>
      <c r="BY36" s="65"/>
      <c r="BZ36" s="65"/>
      <c r="CA36" s="65"/>
      <c r="CB36" s="65"/>
      <c r="CC36" s="65"/>
      <c r="CD36" s="65"/>
      <c r="CE36" s="65"/>
      <c r="CF36" s="65"/>
      <c r="CG36" s="65"/>
      <c r="CH36" s="65"/>
      <c r="CI36" s="65"/>
      <c r="CJ36" s="66"/>
      <c r="CK36" s="64"/>
      <c r="CL36" s="65"/>
      <c r="CM36" s="65"/>
      <c r="CN36" s="65"/>
      <c r="CO36" s="65"/>
      <c r="CP36" s="65"/>
      <c r="CQ36" s="65"/>
      <c r="CR36" s="65"/>
      <c r="CS36" s="65"/>
      <c r="CT36" s="65"/>
      <c r="CU36" s="65"/>
      <c r="CV36" s="65"/>
      <c r="CW36" s="65"/>
      <c r="CX36" s="65"/>
      <c r="CY36" s="65"/>
      <c r="CZ36" s="65"/>
      <c r="DA36" s="65"/>
    </row>
    <row r="37" spans="1:105" s="11" customFormat="1" ht="34.5" customHeight="1" x14ac:dyDescent="0.2">
      <c r="A37" s="62" t="s">
        <v>29</v>
      </c>
      <c r="B37" s="62"/>
      <c r="C37" s="62"/>
      <c r="D37" s="62"/>
      <c r="E37" s="62"/>
      <c r="F37" s="62"/>
      <c r="G37" s="62"/>
      <c r="H37" s="63" t="s">
        <v>30</v>
      </c>
      <c r="I37" s="63"/>
      <c r="J37" s="63"/>
      <c r="K37" s="63"/>
      <c r="L37" s="63"/>
      <c r="M37" s="63"/>
      <c r="N37" s="63"/>
      <c r="O37" s="63"/>
      <c r="P37" s="63"/>
      <c r="Q37" s="63"/>
      <c r="R37" s="63"/>
      <c r="S37" s="63"/>
      <c r="T37" s="63"/>
      <c r="U37" s="63"/>
      <c r="V37" s="63"/>
      <c r="W37" s="63"/>
      <c r="X37" s="63"/>
      <c r="Y37" s="63"/>
      <c r="Z37" s="63"/>
      <c r="AA37" s="63"/>
      <c r="AB37" s="63"/>
      <c r="AC37" s="63"/>
      <c r="AD37" s="63"/>
      <c r="AE37" s="63"/>
      <c r="AF37" s="63"/>
      <c r="AG37" s="63"/>
      <c r="AH37" s="63"/>
      <c r="AI37" s="63"/>
      <c r="AJ37" s="58" t="s">
        <v>28</v>
      </c>
      <c r="AK37" s="56"/>
      <c r="AL37" s="56"/>
      <c r="AM37" s="56"/>
      <c r="AN37" s="56"/>
      <c r="AO37" s="56"/>
      <c r="AP37" s="56"/>
      <c r="AQ37" s="56"/>
      <c r="AR37" s="56"/>
      <c r="AS37" s="56"/>
      <c r="AT37" s="56"/>
      <c r="AU37" s="56"/>
      <c r="AV37" s="56"/>
      <c r="AW37" s="56"/>
      <c r="AX37" s="56"/>
      <c r="AY37" s="57"/>
      <c r="AZ37" s="64">
        <v>34076.053</v>
      </c>
      <c r="BA37" s="65"/>
      <c r="BB37" s="65"/>
      <c r="BC37" s="65"/>
      <c r="BD37" s="65"/>
      <c r="BE37" s="65"/>
      <c r="BF37" s="65"/>
      <c r="BG37" s="65"/>
      <c r="BH37" s="65"/>
      <c r="BI37" s="65"/>
      <c r="BJ37" s="65"/>
      <c r="BK37" s="65"/>
      <c r="BL37" s="65"/>
      <c r="BM37" s="65"/>
      <c r="BN37" s="65"/>
      <c r="BO37" s="65"/>
      <c r="BP37" s="65"/>
      <c r="BQ37" s="65"/>
      <c r="BR37" s="65"/>
      <c r="BS37" s="66"/>
      <c r="BT37" s="64"/>
      <c r="BU37" s="65"/>
      <c r="BV37" s="65"/>
      <c r="BW37" s="65"/>
      <c r="BX37" s="65"/>
      <c r="BY37" s="65"/>
      <c r="BZ37" s="65"/>
      <c r="CA37" s="65"/>
      <c r="CB37" s="65"/>
      <c r="CC37" s="65"/>
      <c r="CD37" s="65"/>
      <c r="CE37" s="65"/>
      <c r="CF37" s="65"/>
      <c r="CG37" s="65"/>
      <c r="CH37" s="65"/>
      <c r="CI37" s="65"/>
      <c r="CJ37" s="66"/>
      <c r="CK37" s="64"/>
      <c r="CL37" s="65"/>
      <c r="CM37" s="65"/>
      <c r="CN37" s="65"/>
      <c r="CO37" s="65"/>
      <c r="CP37" s="65"/>
      <c r="CQ37" s="65"/>
      <c r="CR37" s="65"/>
      <c r="CS37" s="65"/>
      <c r="CT37" s="65"/>
      <c r="CU37" s="65"/>
      <c r="CV37" s="65"/>
      <c r="CW37" s="65"/>
      <c r="CX37" s="65"/>
      <c r="CY37" s="65"/>
      <c r="CZ37" s="65"/>
      <c r="DA37" s="65"/>
    </row>
    <row r="38" spans="1:105" s="11" customFormat="1" ht="40.5" customHeight="1" x14ac:dyDescent="0.2">
      <c r="A38" s="62" t="s">
        <v>31</v>
      </c>
      <c r="B38" s="62"/>
      <c r="C38" s="62"/>
      <c r="D38" s="62"/>
      <c r="E38" s="62"/>
      <c r="F38" s="62"/>
      <c r="G38" s="62"/>
      <c r="H38" s="63" t="s">
        <v>32</v>
      </c>
      <c r="I38" s="63"/>
      <c r="J38" s="63"/>
      <c r="K38" s="63"/>
      <c r="L38" s="63"/>
      <c r="M38" s="63"/>
      <c r="N38" s="63"/>
      <c r="O38" s="63"/>
      <c r="P38" s="63"/>
      <c r="Q38" s="63"/>
      <c r="R38" s="63"/>
      <c r="S38" s="63"/>
      <c r="T38" s="63"/>
      <c r="U38" s="63"/>
      <c r="V38" s="63"/>
      <c r="W38" s="63"/>
      <c r="X38" s="63"/>
      <c r="Y38" s="63"/>
      <c r="Z38" s="63"/>
      <c r="AA38" s="63"/>
      <c r="AB38" s="63"/>
      <c r="AC38" s="63"/>
      <c r="AD38" s="63"/>
      <c r="AE38" s="63"/>
      <c r="AF38" s="63"/>
      <c r="AG38" s="63"/>
      <c r="AH38" s="63"/>
      <c r="AI38" s="63"/>
      <c r="AJ38" s="58" t="s">
        <v>28</v>
      </c>
      <c r="AK38" s="56"/>
      <c r="AL38" s="56"/>
      <c r="AM38" s="56"/>
      <c r="AN38" s="56"/>
      <c r="AO38" s="56"/>
      <c r="AP38" s="56"/>
      <c r="AQ38" s="56"/>
      <c r="AR38" s="56"/>
      <c r="AS38" s="56"/>
      <c r="AT38" s="56"/>
      <c r="AU38" s="56"/>
      <c r="AV38" s="56"/>
      <c r="AW38" s="56"/>
      <c r="AX38" s="56"/>
      <c r="AY38" s="57"/>
      <c r="AZ38" s="64">
        <v>24709.895</v>
      </c>
      <c r="BA38" s="65"/>
      <c r="BB38" s="65"/>
      <c r="BC38" s="65"/>
      <c r="BD38" s="65"/>
      <c r="BE38" s="65"/>
      <c r="BF38" s="65"/>
      <c r="BG38" s="65"/>
      <c r="BH38" s="65"/>
      <c r="BI38" s="65"/>
      <c r="BJ38" s="65"/>
      <c r="BK38" s="65"/>
      <c r="BL38" s="65"/>
      <c r="BM38" s="65"/>
      <c r="BN38" s="65"/>
      <c r="BO38" s="65"/>
      <c r="BP38" s="65"/>
      <c r="BQ38" s="65"/>
      <c r="BR38" s="65"/>
      <c r="BS38" s="66"/>
      <c r="BT38" s="64"/>
      <c r="BU38" s="65"/>
      <c r="BV38" s="65"/>
      <c r="BW38" s="65"/>
      <c r="BX38" s="65"/>
      <c r="BY38" s="65"/>
      <c r="BZ38" s="65"/>
      <c r="CA38" s="65"/>
      <c r="CB38" s="65"/>
      <c r="CC38" s="65"/>
      <c r="CD38" s="65"/>
      <c r="CE38" s="65"/>
      <c r="CF38" s="65"/>
      <c r="CG38" s="65"/>
      <c r="CH38" s="65"/>
      <c r="CI38" s="65"/>
      <c r="CJ38" s="66"/>
      <c r="CK38" s="64"/>
      <c r="CL38" s="65"/>
      <c r="CM38" s="65"/>
      <c r="CN38" s="65"/>
      <c r="CO38" s="65"/>
      <c r="CP38" s="65"/>
      <c r="CQ38" s="65"/>
      <c r="CR38" s="65"/>
      <c r="CS38" s="65"/>
      <c r="CT38" s="65"/>
      <c r="CU38" s="65"/>
      <c r="CV38" s="65"/>
      <c r="CW38" s="65"/>
      <c r="CX38" s="65"/>
      <c r="CY38" s="65"/>
      <c r="CZ38" s="65"/>
      <c r="DA38" s="65"/>
    </row>
    <row r="39" spans="1:105" s="11" customFormat="1" ht="24" customHeight="1" x14ac:dyDescent="0.2">
      <c r="A39" s="62" t="s">
        <v>33</v>
      </c>
      <c r="B39" s="62"/>
      <c r="C39" s="62"/>
      <c r="D39" s="62"/>
      <c r="E39" s="62"/>
      <c r="F39" s="62"/>
      <c r="G39" s="62"/>
      <c r="H39" s="63" t="s">
        <v>34</v>
      </c>
      <c r="I39" s="63"/>
      <c r="J39" s="63"/>
      <c r="K39" s="63"/>
      <c r="L39" s="63"/>
      <c r="M39" s="63"/>
      <c r="N39" s="63"/>
      <c r="O39" s="63"/>
      <c r="P39" s="63"/>
      <c r="Q39" s="63"/>
      <c r="R39" s="63"/>
      <c r="S39" s="63"/>
      <c r="T39" s="63"/>
      <c r="U39" s="63"/>
      <c r="V39" s="63"/>
      <c r="W39" s="63"/>
      <c r="X39" s="63"/>
      <c r="Y39" s="63"/>
      <c r="Z39" s="63"/>
      <c r="AA39" s="63"/>
      <c r="AB39" s="63"/>
      <c r="AC39" s="63"/>
      <c r="AD39" s="63"/>
      <c r="AE39" s="63"/>
      <c r="AF39" s="63"/>
      <c r="AG39" s="63"/>
      <c r="AH39" s="63"/>
      <c r="AI39" s="63"/>
      <c r="AJ39" s="58" t="s">
        <v>28</v>
      </c>
      <c r="AK39" s="56"/>
      <c r="AL39" s="56"/>
      <c r="AM39" s="56"/>
      <c r="AN39" s="56"/>
      <c r="AO39" s="56"/>
      <c r="AP39" s="56"/>
      <c r="AQ39" s="56"/>
      <c r="AR39" s="56"/>
      <c r="AS39" s="56"/>
      <c r="AT39" s="56"/>
      <c r="AU39" s="56"/>
      <c r="AV39" s="56"/>
      <c r="AW39" s="56"/>
      <c r="AX39" s="56"/>
      <c r="AY39" s="57"/>
      <c r="AZ39" s="64">
        <v>18503.085999999999</v>
      </c>
      <c r="BA39" s="65"/>
      <c r="BB39" s="65"/>
      <c r="BC39" s="65"/>
      <c r="BD39" s="65"/>
      <c r="BE39" s="65"/>
      <c r="BF39" s="65"/>
      <c r="BG39" s="65"/>
      <c r="BH39" s="65"/>
      <c r="BI39" s="65"/>
      <c r="BJ39" s="65"/>
      <c r="BK39" s="65"/>
      <c r="BL39" s="65"/>
      <c r="BM39" s="65"/>
      <c r="BN39" s="65"/>
      <c r="BO39" s="65"/>
      <c r="BP39" s="65"/>
      <c r="BQ39" s="65"/>
      <c r="BR39" s="65"/>
      <c r="BS39" s="66"/>
      <c r="BT39" s="64"/>
      <c r="BU39" s="65"/>
      <c r="BV39" s="65"/>
      <c r="BW39" s="65"/>
      <c r="BX39" s="65"/>
      <c r="BY39" s="65"/>
      <c r="BZ39" s="65"/>
      <c r="CA39" s="65"/>
      <c r="CB39" s="65"/>
      <c r="CC39" s="65"/>
      <c r="CD39" s="65"/>
      <c r="CE39" s="65"/>
      <c r="CF39" s="65"/>
      <c r="CG39" s="65"/>
      <c r="CH39" s="65"/>
      <c r="CI39" s="65"/>
      <c r="CJ39" s="66"/>
      <c r="CK39" s="64"/>
      <c r="CL39" s="65"/>
      <c r="CM39" s="65"/>
      <c r="CN39" s="65"/>
      <c r="CO39" s="65"/>
      <c r="CP39" s="65"/>
      <c r="CQ39" s="65"/>
      <c r="CR39" s="65"/>
      <c r="CS39" s="65"/>
      <c r="CT39" s="65"/>
      <c r="CU39" s="65"/>
      <c r="CV39" s="65"/>
      <c r="CW39" s="65"/>
      <c r="CX39" s="65"/>
      <c r="CY39" s="65"/>
      <c r="CZ39" s="65"/>
      <c r="DA39" s="65"/>
    </row>
    <row r="40" spans="1:105" s="11" customFormat="1" ht="27.75" customHeight="1" x14ac:dyDescent="0.2">
      <c r="A40" s="62" t="s">
        <v>35</v>
      </c>
      <c r="B40" s="62"/>
      <c r="C40" s="62"/>
      <c r="D40" s="62"/>
      <c r="E40" s="62"/>
      <c r="F40" s="62"/>
      <c r="G40" s="62"/>
      <c r="H40" s="63" t="s">
        <v>36</v>
      </c>
      <c r="I40" s="63"/>
      <c r="J40" s="63"/>
      <c r="K40" s="63"/>
      <c r="L40" s="63"/>
      <c r="M40" s="63"/>
      <c r="N40" s="63"/>
      <c r="O40" s="63"/>
      <c r="P40" s="63"/>
      <c r="Q40" s="63"/>
      <c r="R40" s="63"/>
      <c r="S40" s="63"/>
      <c r="T40" s="63"/>
      <c r="U40" s="63"/>
      <c r="V40" s="63"/>
      <c r="W40" s="63"/>
      <c r="X40" s="63"/>
      <c r="Y40" s="63"/>
      <c r="Z40" s="63"/>
      <c r="AA40" s="63"/>
      <c r="AB40" s="63"/>
      <c r="AC40" s="63"/>
      <c r="AD40" s="63"/>
      <c r="AE40" s="63"/>
      <c r="AF40" s="63"/>
      <c r="AG40" s="63"/>
      <c r="AH40" s="63"/>
      <c r="AI40" s="63"/>
      <c r="AJ40" s="58"/>
      <c r="AK40" s="56"/>
      <c r="AL40" s="56"/>
      <c r="AM40" s="56"/>
      <c r="AN40" s="56"/>
      <c r="AO40" s="56"/>
      <c r="AP40" s="56"/>
      <c r="AQ40" s="56"/>
      <c r="AR40" s="56"/>
      <c r="AS40" s="56"/>
      <c r="AT40" s="56"/>
      <c r="AU40" s="56"/>
      <c r="AV40" s="56"/>
      <c r="AW40" s="56"/>
      <c r="AX40" s="56"/>
      <c r="AY40" s="57"/>
      <c r="AZ40" s="64"/>
      <c r="BA40" s="65"/>
      <c r="BB40" s="65"/>
      <c r="BC40" s="65"/>
      <c r="BD40" s="65"/>
      <c r="BE40" s="65"/>
      <c r="BF40" s="65"/>
      <c r="BG40" s="65"/>
      <c r="BH40" s="65"/>
      <c r="BI40" s="65"/>
      <c r="BJ40" s="65"/>
      <c r="BK40" s="65"/>
      <c r="BL40" s="65"/>
      <c r="BM40" s="65"/>
      <c r="BN40" s="65"/>
      <c r="BO40" s="65"/>
      <c r="BP40" s="65"/>
      <c r="BQ40" s="65"/>
      <c r="BR40" s="65"/>
      <c r="BS40" s="66"/>
      <c r="BT40" s="64"/>
      <c r="BU40" s="65"/>
      <c r="BV40" s="65"/>
      <c r="BW40" s="65"/>
      <c r="BX40" s="65"/>
      <c r="BY40" s="65"/>
      <c r="BZ40" s="65"/>
      <c r="CA40" s="65"/>
      <c r="CB40" s="65"/>
      <c r="CC40" s="65"/>
      <c r="CD40" s="65"/>
      <c r="CE40" s="65"/>
      <c r="CF40" s="65"/>
      <c r="CG40" s="65"/>
      <c r="CH40" s="65"/>
      <c r="CI40" s="65"/>
      <c r="CJ40" s="66"/>
      <c r="CK40" s="64"/>
      <c r="CL40" s="65"/>
      <c r="CM40" s="65"/>
      <c r="CN40" s="65"/>
      <c r="CO40" s="65"/>
      <c r="CP40" s="65"/>
      <c r="CQ40" s="65"/>
      <c r="CR40" s="65"/>
      <c r="CS40" s="65"/>
      <c r="CT40" s="65"/>
      <c r="CU40" s="65"/>
      <c r="CV40" s="65"/>
      <c r="CW40" s="65"/>
      <c r="CX40" s="65"/>
      <c r="CY40" s="65"/>
      <c r="CZ40" s="65"/>
      <c r="DA40" s="65"/>
    </row>
    <row r="41" spans="1:105" s="11" customFormat="1" ht="93" customHeight="1" x14ac:dyDescent="0.2">
      <c r="A41" s="62" t="s">
        <v>37</v>
      </c>
      <c r="B41" s="62"/>
      <c r="C41" s="62"/>
      <c r="D41" s="62"/>
      <c r="E41" s="62"/>
      <c r="F41" s="62"/>
      <c r="G41" s="62"/>
      <c r="H41" s="63" t="s">
        <v>39</v>
      </c>
      <c r="I41" s="63"/>
      <c r="J41" s="63"/>
      <c r="K41" s="63"/>
      <c r="L41" s="63"/>
      <c r="M41" s="63"/>
      <c r="N41" s="63"/>
      <c r="O41" s="63"/>
      <c r="P41" s="63"/>
      <c r="Q41" s="63"/>
      <c r="R41" s="63"/>
      <c r="S41" s="63"/>
      <c r="T41" s="63"/>
      <c r="U41" s="63"/>
      <c r="V41" s="63"/>
      <c r="W41" s="63"/>
      <c r="X41" s="63"/>
      <c r="Y41" s="63"/>
      <c r="Z41" s="63"/>
      <c r="AA41" s="63"/>
      <c r="AB41" s="63"/>
      <c r="AC41" s="63"/>
      <c r="AD41" s="63"/>
      <c r="AE41" s="63"/>
      <c r="AF41" s="63"/>
      <c r="AG41" s="63"/>
      <c r="AH41" s="63"/>
      <c r="AI41" s="63"/>
      <c r="AJ41" s="58" t="s">
        <v>38</v>
      </c>
      <c r="AK41" s="56"/>
      <c r="AL41" s="56"/>
      <c r="AM41" s="56"/>
      <c r="AN41" s="56"/>
      <c r="AO41" s="56"/>
      <c r="AP41" s="56"/>
      <c r="AQ41" s="56"/>
      <c r="AR41" s="56"/>
      <c r="AS41" s="56"/>
      <c r="AT41" s="56"/>
      <c r="AU41" s="56"/>
      <c r="AV41" s="56"/>
      <c r="AW41" s="56"/>
      <c r="AX41" s="56"/>
      <c r="AY41" s="57"/>
      <c r="AZ41" s="64">
        <f>AZ37/AZ36*100</f>
        <v>21.449857950620206</v>
      </c>
      <c r="BA41" s="65"/>
      <c r="BB41" s="65"/>
      <c r="BC41" s="65"/>
      <c r="BD41" s="65"/>
      <c r="BE41" s="65"/>
      <c r="BF41" s="65"/>
      <c r="BG41" s="65"/>
      <c r="BH41" s="65"/>
      <c r="BI41" s="65"/>
      <c r="BJ41" s="65"/>
      <c r="BK41" s="65"/>
      <c r="BL41" s="65"/>
      <c r="BM41" s="65"/>
      <c r="BN41" s="65"/>
      <c r="BO41" s="65"/>
      <c r="BP41" s="65"/>
      <c r="BQ41" s="65"/>
      <c r="BR41" s="65"/>
      <c r="BS41" s="66"/>
      <c r="BT41" s="64"/>
      <c r="BU41" s="65"/>
      <c r="BV41" s="65"/>
      <c r="BW41" s="65"/>
      <c r="BX41" s="65"/>
      <c r="BY41" s="65"/>
      <c r="BZ41" s="65"/>
      <c r="CA41" s="65"/>
      <c r="CB41" s="65"/>
      <c r="CC41" s="65"/>
      <c r="CD41" s="65"/>
      <c r="CE41" s="65"/>
      <c r="CF41" s="65"/>
      <c r="CG41" s="65"/>
      <c r="CH41" s="65"/>
      <c r="CI41" s="65"/>
      <c r="CJ41" s="66"/>
      <c r="CK41" s="64"/>
      <c r="CL41" s="65"/>
      <c r="CM41" s="65"/>
      <c r="CN41" s="65"/>
      <c r="CO41" s="65"/>
      <c r="CP41" s="65"/>
      <c r="CQ41" s="65"/>
      <c r="CR41" s="65"/>
      <c r="CS41" s="65"/>
      <c r="CT41" s="65"/>
      <c r="CU41" s="65"/>
      <c r="CV41" s="65"/>
      <c r="CW41" s="65"/>
      <c r="CX41" s="65"/>
      <c r="CY41" s="65"/>
      <c r="CZ41" s="65"/>
      <c r="DA41" s="65"/>
    </row>
    <row r="42" spans="1:105" s="11" customFormat="1" ht="40.5" customHeight="1" x14ac:dyDescent="0.2">
      <c r="A42" s="62" t="s">
        <v>40</v>
      </c>
      <c r="B42" s="62"/>
      <c r="C42" s="62"/>
      <c r="D42" s="62"/>
      <c r="E42" s="62"/>
      <c r="F42" s="62"/>
      <c r="G42" s="62"/>
      <c r="H42" s="63" t="s">
        <v>41</v>
      </c>
      <c r="I42" s="63"/>
      <c r="J42" s="63"/>
      <c r="K42" s="63"/>
      <c r="L42" s="63"/>
      <c r="M42" s="63"/>
      <c r="N42" s="63"/>
      <c r="O42" s="63"/>
      <c r="P42" s="63"/>
      <c r="Q42" s="63"/>
      <c r="R42" s="63"/>
      <c r="S42" s="63"/>
      <c r="T42" s="63"/>
      <c r="U42" s="63"/>
      <c r="V42" s="63"/>
      <c r="W42" s="63"/>
      <c r="X42" s="63"/>
      <c r="Y42" s="63"/>
      <c r="Z42" s="63"/>
      <c r="AA42" s="63"/>
      <c r="AB42" s="63"/>
      <c r="AC42" s="63"/>
      <c r="AD42" s="63"/>
      <c r="AE42" s="63"/>
      <c r="AF42" s="63"/>
      <c r="AG42" s="63"/>
      <c r="AH42" s="63"/>
      <c r="AI42" s="63"/>
      <c r="AJ42" s="58"/>
      <c r="AK42" s="56"/>
      <c r="AL42" s="56"/>
      <c r="AM42" s="56"/>
      <c r="AN42" s="56"/>
      <c r="AO42" s="56"/>
      <c r="AP42" s="56"/>
      <c r="AQ42" s="56"/>
      <c r="AR42" s="56"/>
      <c r="AS42" s="56"/>
      <c r="AT42" s="56"/>
      <c r="AU42" s="56"/>
      <c r="AV42" s="56"/>
      <c r="AW42" s="56"/>
      <c r="AX42" s="56"/>
      <c r="AY42" s="57"/>
      <c r="AZ42" s="64"/>
      <c r="BA42" s="65"/>
      <c r="BB42" s="65"/>
      <c r="BC42" s="65"/>
      <c r="BD42" s="65"/>
      <c r="BE42" s="65"/>
      <c r="BF42" s="65"/>
      <c r="BG42" s="65"/>
      <c r="BH42" s="65"/>
      <c r="BI42" s="65"/>
      <c r="BJ42" s="65"/>
      <c r="BK42" s="65"/>
      <c r="BL42" s="65"/>
      <c r="BM42" s="65"/>
      <c r="BN42" s="65"/>
      <c r="BO42" s="65"/>
      <c r="BP42" s="65"/>
      <c r="BQ42" s="65"/>
      <c r="BR42" s="65"/>
      <c r="BS42" s="66"/>
      <c r="BT42" s="64"/>
      <c r="BU42" s="65"/>
      <c r="BV42" s="65"/>
      <c r="BW42" s="65"/>
      <c r="BX42" s="65"/>
      <c r="BY42" s="65"/>
      <c r="BZ42" s="65"/>
      <c r="CA42" s="65"/>
      <c r="CB42" s="65"/>
      <c r="CC42" s="65"/>
      <c r="CD42" s="65"/>
      <c r="CE42" s="65"/>
      <c r="CF42" s="65"/>
      <c r="CG42" s="65"/>
      <c r="CH42" s="65"/>
      <c r="CI42" s="65"/>
      <c r="CJ42" s="66"/>
      <c r="CK42" s="64"/>
      <c r="CL42" s="65"/>
      <c r="CM42" s="65"/>
      <c r="CN42" s="65"/>
      <c r="CO42" s="65"/>
      <c r="CP42" s="65"/>
      <c r="CQ42" s="65"/>
      <c r="CR42" s="65"/>
      <c r="CS42" s="65"/>
      <c r="CT42" s="65"/>
      <c r="CU42" s="65"/>
      <c r="CV42" s="65"/>
      <c r="CW42" s="65"/>
      <c r="CX42" s="65"/>
      <c r="CY42" s="65"/>
      <c r="CZ42" s="65"/>
      <c r="DA42" s="65"/>
    </row>
    <row r="43" spans="1:105" s="11" customFormat="1" ht="54" hidden="1" customHeight="1" x14ac:dyDescent="0.2">
      <c r="A43" s="62" t="s">
        <v>42</v>
      </c>
      <c r="B43" s="62"/>
      <c r="C43" s="62"/>
      <c r="D43" s="62"/>
      <c r="E43" s="62"/>
      <c r="F43" s="62"/>
      <c r="G43" s="62"/>
      <c r="H43" s="63" t="s">
        <v>44</v>
      </c>
      <c r="I43" s="63"/>
      <c r="J43" s="63"/>
      <c r="K43" s="63"/>
      <c r="L43" s="63"/>
      <c r="M43" s="63"/>
      <c r="N43" s="63"/>
      <c r="O43" s="63"/>
      <c r="P43" s="63"/>
      <c r="Q43" s="63"/>
      <c r="R43" s="63"/>
      <c r="S43" s="63"/>
      <c r="T43" s="63"/>
      <c r="U43" s="63"/>
      <c r="V43" s="63"/>
      <c r="W43" s="63"/>
      <c r="X43" s="63"/>
      <c r="Y43" s="63"/>
      <c r="Z43" s="63"/>
      <c r="AA43" s="63"/>
      <c r="AB43" s="63"/>
      <c r="AC43" s="63"/>
      <c r="AD43" s="63"/>
      <c r="AE43" s="63"/>
      <c r="AF43" s="63"/>
      <c r="AG43" s="63"/>
      <c r="AH43" s="63"/>
      <c r="AI43" s="63"/>
      <c r="AJ43" s="58" t="s">
        <v>43</v>
      </c>
      <c r="AK43" s="56"/>
      <c r="AL43" s="56"/>
      <c r="AM43" s="56"/>
      <c r="AN43" s="56"/>
      <c r="AO43" s="56"/>
      <c r="AP43" s="56"/>
      <c r="AQ43" s="56"/>
      <c r="AR43" s="56"/>
      <c r="AS43" s="56"/>
      <c r="AT43" s="56"/>
      <c r="AU43" s="56"/>
      <c r="AV43" s="56"/>
      <c r="AW43" s="56"/>
      <c r="AX43" s="56"/>
      <c r="AY43" s="57"/>
      <c r="AZ43" s="64"/>
      <c r="BA43" s="65"/>
      <c r="BB43" s="65"/>
      <c r="BC43" s="65"/>
      <c r="BD43" s="65"/>
      <c r="BE43" s="65"/>
      <c r="BF43" s="65"/>
      <c r="BG43" s="65"/>
      <c r="BH43" s="65"/>
      <c r="BI43" s="65"/>
      <c r="BJ43" s="65"/>
      <c r="BK43" s="65"/>
      <c r="BL43" s="65"/>
      <c r="BM43" s="65"/>
      <c r="BN43" s="65"/>
      <c r="BO43" s="65"/>
      <c r="BP43" s="65"/>
      <c r="BQ43" s="65"/>
      <c r="BR43" s="65"/>
      <c r="BS43" s="66"/>
      <c r="BT43" s="64"/>
      <c r="BU43" s="65"/>
      <c r="BV43" s="65"/>
      <c r="BW43" s="65"/>
      <c r="BX43" s="65"/>
      <c r="BY43" s="65"/>
      <c r="BZ43" s="65"/>
      <c r="CA43" s="65"/>
      <c r="CB43" s="65"/>
      <c r="CC43" s="65"/>
      <c r="CD43" s="65"/>
      <c r="CE43" s="65"/>
      <c r="CF43" s="65"/>
      <c r="CG43" s="65"/>
      <c r="CH43" s="65"/>
      <c r="CI43" s="65"/>
      <c r="CJ43" s="66"/>
      <c r="CK43" s="64"/>
      <c r="CL43" s="65"/>
      <c r="CM43" s="65"/>
      <c r="CN43" s="65"/>
      <c r="CO43" s="65"/>
      <c r="CP43" s="65"/>
      <c r="CQ43" s="65"/>
      <c r="CR43" s="65"/>
      <c r="CS43" s="65"/>
      <c r="CT43" s="65"/>
      <c r="CU43" s="65"/>
      <c r="CV43" s="65"/>
      <c r="CW43" s="65"/>
      <c r="CX43" s="65"/>
      <c r="CY43" s="65"/>
      <c r="CZ43" s="65"/>
      <c r="DA43" s="65"/>
    </row>
    <row r="44" spans="1:105" s="11" customFormat="1" ht="40.5" hidden="1" customHeight="1" x14ac:dyDescent="0.2">
      <c r="A44" s="62" t="s">
        <v>45</v>
      </c>
      <c r="B44" s="62"/>
      <c r="C44" s="62"/>
      <c r="D44" s="62"/>
      <c r="E44" s="62"/>
      <c r="F44" s="62"/>
      <c r="G44" s="62"/>
      <c r="H44" s="63" t="s">
        <v>47</v>
      </c>
      <c r="I44" s="63"/>
      <c r="J44" s="63"/>
      <c r="K44" s="63"/>
      <c r="L44" s="63"/>
      <c r="M44" s="63"/>
      <c r="N44" s="63"/>
      <c r="O44" s="63"/>
      <c r="P44" s="63"/>
      <c r="Q44" s="63"/>
      <c r="R44" s="63"/>
      <c r="S44" s="63"/>
      <c r="T44" s="63"/>
      <c r="U44" s="63"/>
      <c r="V44" s="63"/>
      <c r="W44" s="63"/>
      <c r="X44" s="63"/>
      <c r="Y44" s="63"/>
      <c r="Z44" s="63"/>
      <c r="AA44" s="63"/>
      <c r="AB44" s="63"/>
      <c r="AC44" s="63"/>
      <c r="AD44" s="63"/>
      <c r="AE44" s="63"/>
      <c r="AF44" s="63"/>
      <c r="AG44" s="63"/>
      <c r="AH44" s="63"/>
      <c r="AI44" s="63"/>
      <c r="AJ44" s="58" t="s">
        <v>46</v>
      </c>
      <c r="AK44" s="56"/>
      <c r="AL44" s="56"/>
      <c r="AM44" s="56"/>
      <c r="AN44" s="56"/>
      <c r="AO44" s="56"/>
      <c r="AP44" s="56"/>
      <c r="AQ44" s="56"/>
      <c r="AR44" s="56"/>
      <c r="AS44" s="56"/>
      <c r="AT44" s="56"/>
      <c r="AU44" s="56"/>
      <c r="AV44" s="56"/>
      <c r="AW44" s="56"/>
      <c r="AX44" s="56"/>
      <c r="AY44" s="57"/>
      <c r="AZ44" s="64"/>
      <c r="BA44" s="65"/>
      <c r="BB44" s="65"/>
      <c r="BC44" s="65"/>
      <c r="BD44" s="65"/>
      <c r="BE44" s="65"/>
      <c r="BF44" s="65"/>
      <c r="BG44" s="65"/>
      <c r="BH44" s="65"/>
      <c r="BI44" s="65"/>
      <c r="BJ44" s="65"/>
      <c r="BK44" s="65"/>
      <c r="BL44" s="65"/>
      <c r="BM44" s="65"/>
      <c r="BN44" s="65"/>
      <c r="BO44" s="65"/>
      <c r="BP44" s="65"/>
      <c r="BQ44" s="65"/>
      <c r="BR44" s="65"/>
      <c r="BS44" s="66"/>
      <c r="BT44" s="64"/>
      <c r="BU44" s="65"/>
      <c r="BV44" s="65"/>
      <c r="BW44" s="65"/>
      <c r="BX44" s="65"/>
      <c r="BY44" s="65"/>
      <c r="BZ44" s="65"/>
      <c r="CA44" s="65"/>
      <c r="CB44" s="65"/>
      <c r="CC44" s="65"/>
      <c r="CD44" s="65"/>
      <c r="CE44" s="65"/>
      <c r="CF44" s="65"/>
      <c r="CG44" s="65"/>
      <c r="CH44" s="65"/>
      <c r="CI44" s="65"/>
      <c r="CJ44" s="66"/>
      <c r="CK44" s="64"/>
      <c r="CL44" s="65"/>
      <c r="CM44" s="65"/>
      <c r="CN44" s="65"/>
      <c r="CO44" s="65"/>
      <c r="CP44" s="65"/>
      <c r="CQ44" s="65"/>
      <c r="CR44" s="65"/>
      <c r="CS44" s="65"/>
      <c r="CT44" s="65"/>
      <c r="CU44" s="65"/>
      <c r="CV44" s="65"/>
      <c r="CW44" s="65"/>
      <c r="CX44" s="65"/>
      <c r="CY44" s="65"/>
      <c r="CZ44" s="65"/>
      <c r="DA44" s="65"/>
    </row>
    <row r="45" spans="1:105" s="11" customFormat="1" ht="15" customHeight="1" x14ac:dyDescent="0.2">
      <c r="A45" s="62" t="s">
        <v>48</v>
      </c>
      <c r="B45" s="62"/>
      <c r="C45" s="62"/>
      <c r="D45" s="62"/>
      <c r="E45" s="62"/>
      <c r="F45" s="62"/>
      <c r="G45" s="62"/>
      <c r="H45" s="63" t="s">
        <v>49</v>
      </c>
      <c r="I45" s="63"/>
      <c r="J45" s="63"/>
      <c r="K45" s="63"/>
      <c r="L45" s="63"/>
      <c r="M45" s="63"/>
      <c r="N45" s="63"/>
      <c r="O45" s="63"/>
      <c r="P45" s="63"/>
      <c r="Q45" s="63"/>
      <c r="R45" s="63"/>
      <c r="S45" s="63"/>
      <c r="T45" s="63"/>
      <c r="U45" s="63"/>
      <c r="V45" s="63"/>
      <c r="W45" s="63"/>
      <c r="X45" s="63"/>
      <c r="Y45" s="63"/>
      <c r="Z45" s="63"/>
      <c r="AA45" s="63"/>
      <c r="AB45" s="63"/>
      <c r="AC45" s="63"/>
      <c r="AD45" s="63"/>
      <c r="AE45" s="63"/>
      <c r="AF45" s="63"/>
      <c r="AG45" s="63"/>
      <c r="AH45" s="63"/>
      <c r="AI45" s="63"/>
      <c r="AJ45" s="58" t="s">
        <v>43</v>
      </c>
      <c r="AK45" s="56"/>
      <c r="AL45" s="56"/>
      <c r="AM45" s="56"/>
      <c r="AN45" s="56"/>
      <c r="AO45" s="56"/>
      <c r="AP45" s="56"/>
      <c r="AQ45" s="56"/>
      <c r="AR45" s="56"/>
      <c r="AS45" s="56"/>
      <c r="AT45" s="56"/>
      <c r="AU45" s="56"/>
      <c r="AV45" s="56"/>
      <c r="AW45" s="56"/>
      <c r="AX45" s="56"/>
      <c r="AY45" s="57"/>
      <c r="AZ45" s="64">
        <v>9.3531999999999993</v>
      </c>
      <c r="BA45" s="65"/>
      <c r="BB45" s="65"/>
      <c r="BC45" s="65"/>
      <c r="BD45" s="65"/>
      <c r="BE45" s="65"/>
      <c r="BF45" s="65"/>
      <c r="BG45" s="65"/>
      <c r="BH45" s="65"/>
      <c r="BI45" s="65"/>
      <c r="BJ45" s="65"/>
      <c r="BK45" s="65"/>
      <c r="BL45" s="65"/>
      <c r="BM45" s="65"/>
      <c r="BN45" s="65"/>
      <c r="BO45" s="65"/>
      <c r="BP45" s="65"/>
      <c r="BQ45" s="65"/>
      <c r="BR45" s="65"/>
      <c r="BS45" s="66"/>
      <c r="BT45" s="64">
        <v>9.0029000000000003</v>
      </c>
      <c r="BU45" s="65"/>
      <c r="BV45" s="65"/>
      <c r="BW45" s="65"/>
      <c r="BX45" s="65"/>
      <c r="BY45" s="65"/>
      <c r="BZ45" s="65"/>
      <c r="CA45" s="65"/>
      <c r="CB45" s="65"/>
      <c r="CC45" s="65"/>
      <c r="CD45" s="65"/>
      <c r="CE45" s="65"/>
      <c r="CF45" s="65"/>
      <c r="CG45" s="65"/>
      <c r="CH45" s="65"/>
      <c r="CI45" s="65"/>
      <c r="CJ45" s="66"/>
      <c r="CK45" s="64">
        <v>9.0063999999999993</v>
      </c>
      <c r="CL45" s="65"/>
      <c r="CM45" s="65"/>
      <c r="CN45" s="65"/>
      <c r="CO45" s="65"/>
      <c r="CP45" s="65"/>
      <c r="CQ45" s="65"/>
      <c r="CR45" s="65"/>
      <c r="CS45" s="65"/>
      <c r="CT45" s="65"/>
      <c r="CU45" s="65"/>
      <c r="CV45" s="65"/>
      <c r="CW45" s="65"/>
      <c r="CX45" s="65"/>
      <c r="CY45" s="65"/>
      <c r="CZ45" s="65"/>
      <c r="DA45" s="65"/>
    </row>
    <row r="46" spans="1:105" s="11" customFormat="1" ht="27.75" customHeight="1" x14ac:dyDescent="0.2">
      <c r="A46" s="62" t="s">
        <v>50</v>
      </c>
      <c r="B46" s="62"/>
      <c r="C46" s="62"/>
      <c r="D46" s="62"/>
      <c r="E46" s="62"/>
      <c r="F46" s="62"/>
      <c r="G46" s="62"/>
      <c r="H46" s="63" t="s">
        <v>52</v>
      </c>
      <c r="I46" s="63"/>
      <c r="J46" s="63"/>
      <c r="K46" s="63"/>
      <c r="L46" s="63"/>
      <c r="M46" s="63"/>
      <c r="N46" s="63"/>
      <c r="O46" s="63"/>
      <c r="P46" s="63"/>
      <c r="Q46" s="63"/>
      <c r="R46" s="63"/>
      <c r="S46" s="63"/>
      <c r="T46" s="63"/>
      <c r="U46" s="63"/>
      <c r="V46" s="63"/>
      <c r="W46" s="63"/>
      <c r="X46" s="63"/>
      <c r="Y46" s="63"/>
      <c r="Z46" s="63"/>
      <c r="AA46" s="63"/>
      <c r="AB46" s="63"/>
      <c r="AC46" s="63"/>
      <c r="AD46" s="63"/>
      <c r="AE46" s="63"/>
      <c r="AF46" s="63"/>
      <c r="AG46" s="63"/>
      <c r="AH46" s="63"/>
      <c r="AI46" s="63"/>
      <c r="AJ46" s="58" t="s">
        <v>51</v>
      </c>
      <c r="AK46" s="56"/>
      <c r="AL46" s="56"/>
      <c r="AM46" s="56"/>
      <c r="AN46" s="56"/>
      <c r="AO46" s="56"/>
      <c r="AP46" s="56"/>
      <c r="AQ46" s="56"/>
      <c r="AR46" s="56"/>
      <c r="AS46" s="56"/>
      <c r="AT46" s="56"/>
      <c r="AU46" s="56"/>
      <c r="AV46" s="56"/>
      <c r="AW46" s="56"/>
      <c r="AX46" s="56"/>
      <c r="AY46" s="57"/>
      <c r="AZ46" s="64">
        <v>79910.142000000007</v>
      </c>
      <c r="BA46" s="65"/>
      <c r="BB46" s="65"/>
      <c r="BC46" s="65"/>
      <c r="BD46" s="65"/>
      <c r="BE46" s="65"/>
      <c r="BF46" s="65"/>
      <c r="BG46" s="65"/>
      <c r="BH46" s="65"/>
      <c r="BI46" s="65"/>
      <c r="BJ46" s="65"/>
      <c r="BK46" s="65"/>
      <c r="BL46" s="65"/>
      <c r="BM46" s="65"/>
      <c r="BN46" s="65"/>
      <c r="BO46" s="65"/>
      <c r="BP46" s="65"/>
      <c r="BQ46" s="65"/>
      <c r="BR46" s="65"/>
      <c r="BS46" s="66"/>
      <c r="BT46" s="64">
        <v>79579.031000000003</v>
      </c>
      <c r="BU46" s="65"/>
      <c r="BV46" s="65"/>
      <c r="BW46" s="65"/>
      <c r="BX46" s="65"/>
      <c r="BY46" s="65"/>
      <c r="BZ46" s="65"/>
      <c r="CA46" s="65"/>
      <c r="CB46" s="65"/>
      <c r="CC46" s="65"/>
      <c r="CD46" s="65"/>
      <c r="CE46" s="65"/>
      <c r="CF46" s="65"/>
      <c r="CG46" s="65"/>
      <c r="CH46" s="65"/>
      <c r="CI46" s="65"/>
      <c r="CJ46" s="66"/>
      <c r="CK46" s="64">
        <v>78731.273000000001</v>
      </c>
      <c r="CL46" s="65"/>
      <c r="CM46" s="65"/>
      <c r="CN46" s="65"/>
      <c r="CO46" s="65"/>
      <c r="CP46" s="65"/>
      <c r="CQ46" s="65"/>
      <c r="CR46" s="65"/>
      <c r="CS46" s="65"/>
      <c r="CT46" s="65"/>
      <c r="CU46" s="65"/>
      <c r="CV46" s="65"/>
      <c r="CW46" s="65"/>
      <c r="CX46" s="65"/>
      <c r="CY46" s="65"/>
      <c r="CZ46" s="65"/>
      <c r="DA46" s="65"/>
    </row>
    <row r="47" spans="1:105" s="11" customFormat="1" ht="57" customHeight="1" x14ac:dyDescent="0.2">
      <c r="A47" s="62" t="s">
        <v>53</v>
      </c>
      <c r="B47" s="62"/>
      <c r="C47" s="62"/>
      <c r="D47" s="62"/>
      <c r="E47" s="62"/>
      <c r="F47" s="62"/>
      <c r="G47" s="62"/>
      <c r="H47" s="63" t="s">
        <v>54</v>
      </c>
      <c r="I47" s="63"/>
      <c r="J47" s="63"/>
      <c r="K47" s="63"/>
      <c r="L47" s="63"/>
      <c r="M47" s="63"/>
      <c r="N47" s="63"/>
      <c r="O47" s="63"/>
      <c r="P47" s="63"/>
      <c r="Q47" s="63"/>
      <c r="R47" s="63"/>
      <c r="S47" s="63"/>
      <c r="T47" s="63"/>
      <c r="U47" s="63"/>
      <c r="V47" s="63"/>
      <c r="W47" s="63"/>
      <c r="X47" s="63"/>
      <c r="Y47" s="63"/>
      <c r="Z47" s="63"/>
      <c r="AA47" s="63"/>
      <c r="AB47" s="63"/>
      <c r="AC47" s="63"/>
      <c r="AD47" s="63"/>
      <c r="AE47" s="63"/>
      <c r="AF47" s="63"/>
      <c r="AG47" s="63"/>
      <c r="AH47" s="63"/>
      <c r="AI47" s="63"/>
      <c r="AJ47" s="58" t="s">
        <v>51</v>
      </c>
      <c r="AK47" s="56"/>
      <c r="AL47" s="56"/>
      <c r="AM47" s="56"/>
      <c r="AN47" s="56"/>
      <c r="AO47" s="56"/>
      <c r="AP47" s="56"/>
      <c r="AQ47" s="56"/>
      <c r="AR47" s="56"/>
      <c r="AS47" s="56"/>
      <c r="AT47" s="56"/>
      <c r="AU47" s="56"/>
      <c r="AV47" s="56"/>
      <c r="AW47" s="56"/>
      <c r="AX47" s="56"/>
      <c r="AY47" s="57"/>
      <c r="AZ47" s="64">
        <v>74558.971000000005</v>
      </c>
      <c r="BA47" s="65"/>
      <c r="BB47" s="65"/>
      <c r="BC47" s="65"/>
      <c r="BD47" s="65"/>
      <c r="BE47" s="65"/>
      <c r="BF47" s="65"/>
      <c r="BG47" s="65"/>
      <c r="BH47" s="65"/>
      <c r="BI47" s="65"/>
      <c r="BJ47" s="65"/>
      <c r="BK47" s="65"/>
      <c r="BL47" s="65"/>
      <c r="BM47" s="65"/>
      <c r="BN47" s="65"/>
      <c r="BO47" s="65"/>
      <c r="BP47" s="65"/>
      <c r="BQ47" s="65"/>
      <c r="BR47" s="65"/>
      <c r="BS47" s="66"/>
      <c r="BT47" s="64">
        <v>70048.650999999998</v>
      </c>
      <c r="BU47" s="65"/>
      <c r="BV47" s="65"/>
      <c r="BW47" s="65"/>
      <c r="BX47" s="65"/>
      <c r="BY47" s="65"/>
      <c r="BZ47" s="65"/>
      <c r="CA47" s="65"/>
      <c r="CB47" s="65"/>
      <c r="CC47" s="65"/>
      <c r="CD47" s="65"/>
      <c r="CE47" s="65"/>
      <c r="CF47" s="65"/>
      <c r="CG47" s="65"/>
      <c r="CH47" s="65"/>
      <c r="CI47" s="65"/>
      <c r="CJ47" s="66"/>
      <c r="CK47" s="64">
        <v>69302.415999999997</v>
      </c>
      <c r="CL47" s="65"/>
      <c r="CM47" s="65"/>
      <c r="CN47" s="65"/>
      <c r="CO47" s="65"/>
      <c r="CP47" s="65"/>
      <c r="CQ47" s="65"/>
      <c r="CR47" s="65"/>
      <c r="CS47" s="65"/>
      <c r="CT47" s="65"/>
      <c r="CU47" s="65"/>
      <c r="CV47" s="65"/>
      <c r="CW47" s="65"/>
      <c r="CX47" s="65"/>
      <c r="CY47" s="65"/>
      <c r="CZ47" s="65"/>
      <c r="DA47" s="65"/>
    </row>
    <row r="48" spans="1:105" s="11" customFormat="1" ht="27.75" customHeight="1" x14ac:dyDescent="0.2">
      <c r="A48" s="62" t="s">
        <v>55</v>
      </c>
      <c r="B48" s="62"/>
      <c r="C48" s="62"/>
      <c r="D48" s="62"/>
      <c r="E48" s="62"/>
      <c r="F48" s="62"/>
      <c r="G48" s="62"/>
      <c r="H48" s="63" t="s">
        <v>56</v>
      </c>
      <c r="I48" s="63"/>
      <c r="J48" s="63"/>
      <c r="K48" s="63"/>
      <c r="L48" s="63"/>
      <c r="M48" s="63"/>
      <c r="N48" s="63"/>
      <c r="O48" s="63"/>
      <c r="P48" s="63"/>
      <c r="Q48" s="63"/>
      <c r="R48" s="63"/>
      <c r="S48" s="63"/>
      <c r="T48" s="63"/>
      <c r="U48" s="63"/>
      <c r="V48" s="63"/>
      <c r="W48" s="63"/>
      <c r="X48" s="63"/>
      <c r="Y48" s="63"/>
      <c r="Z48" s="63"/>
      <c r="AA48" s="63"/>
      <c r="AB48" s="63"/>
      <c r="AC48" s="63"/>
      <c r="AD48" s="63"/>
      <c r="AE48" s="63"/>
      <c r="AF48" s="63"/>
      <c r="AG48" s="63"/>
      <c r="AH48" s="63"/>
      <c r="AI48" s="63"/>
      <c r="AJ48" s="58" t="s">
        <v>38</v>
      </c>
      <c r="AK48" s="56"/>
      <c r="AL48" s="56"/>
      <c r="AM48" s="56"/>
      <c r="AN48" s="56"/>
      <c r="AO48" s="56"/>
      <c r="AP48" s="56"/>
      <c r="AQ48" s="56"/>
      <c r="AR48" s="56"/>
      <c r="AS48" s="56"/>
      <c r="AT48" s="56"/>
      <c r="AU48" s="56"/>
      <c r="AV48" s="56"/>
      <c r="AW48" s="56"/>
      <c r="AX48" s="56"/>
      <c r="AY48" s="57"/>
      <c r="AZ48" s="75">
        <v>11.976000000000001</v>
      </c>
      <c r="BA48" s="76"/>
      <c r="BB48" s="76"/>
      <c r="BC48" s="76"/>
      <c r="BD48" s="76"/>
      <c r="BE48" s="76"/>
      <c r="BF48" s="76"/>
      <c r="BG48" s="76"/>
      <c r="BH48" s="76"/>
      <c r="BI48" s="76"/>
      <c r="BJ48" s="76"/>
      <c r="BK48" s="76"/>
      <c r="BL48" s="76"/>
      <c r="BM48" s="76"/>
      <c r="BN48" s="76"/>
      <c r="BO48" s="76"/>
      <c r="BP48" s="76"/>
      <c r="BQ48" s="76"/>
      <c r="BR48" s="76"/>
      <c r="BS48" s="77"/>
      <c r="BT48" s="75">
        <v>11.976000000000001</v>
      </c>
      <c r="BU48" s="76"/>
      <c r="BV48" s="76"/>
      <c r="BW48" s="76"/>
      <c r="BX48" s="76"/>
      <c r="BY48" s="76"/>
      <c r="BZ48" s="76"/>
      <c r="CA48" s="76"/>
      <c r="CB48" s="76"/>
      <c r="CC48" s="76"/>
      <c r="CD48" s="76"/>
      <c r="CE48" s="76"/>
      <c r="CF48" s="76"/>
      <c r="CG48" s="76"/>
      <c r="CH48" s="76"/>
      <c r="CI48" s="76"/>
      <c r="CJ48" s="77"/>
      <c r="CK48" s="75">
        <v>11.976000000000001</v>
      </c>
      <c r="CL48" s="76"/>
      <c r="CM48" s="76"/>
      <c r="CN48" s="76"/>
      <c r="CO48" s="76"/>
      <c r="CP48" s="76"/>
      <c r="CQ48" s="76"/>
      <c r="CR48" s="76"/>
      <c r="CS48" s="76"/>
      <c r="CT48" s="76"/>
      <c r="CU48" s="76"/>
      <c r="CV48" s="76"/>
      <c r="CW48" s="76"/>
      <c r="CX48" s="76"/>
      <c r="CY48" s="76"/>
      <c r="CZ48" s="76"/>
      <c r="DA48" s="76"/>
    </row>
    <row r="49" spans="1:105" s="11" customFormat="1" ht="66" customHeight="1" x14ac:dyDescent="0.2">
      <c r="A49" s="62" t="s">
        <v>57</v>
      </c>
      <c r="B49" s="62"/>
      <c r="C49" s="62"/>
      <c r="D49" s="62"/>
      <c r="E49" s="62"/>
      <c r="F49" s="62"/>
      <c r="G49" s="62"/>
      <c r="H49" s="63" t="s">
        <v>145</v>
      </c>
      <c r="I49" s="63"/>
      <c r="J49" s="63"/>
      <c r="K49" s="63"/>
      <c r="L49" s="63"/>
      <c r="M49" s="63"/>
      <c r="N49" s="63"/>
      <c r="O49" s="63"/>
      <c r="P49" s="63"/>
      <c r="Q49" s="63"/>
      <c r="R49" s="63"/>
      <c r="S49" s="63"/>
      <c r="T49" s="63"/>
      <c r="U49" s="63"/>
      <c r="V49" s="63"/>
      <c r="W49" s="63"/>
      <c r="X49" s="63"/>
      <c r="Y49" s="63"/>
      <c r="Z49" s="63"/>
      <c r="AA49" s="63"/>
      <c r="AB49" s="63"/>
      <c r="AC49" s="63"/>
      <c r="AD49" s="63"/>
      <c r="AE49" s="63"/>
      <c r="AF49" s="63"/>
      <c r="AG49" s="63"/>
      <c r="AH49" s="63"/>
      <c r="AI49" s="63"/>
      <c r="AJ49" s="58"/>
      <c r="AK49" s="56"/>
      <c r="AL49" s="56"/>
      <c r="AM49" s="56"/>
      <c r="AN49" s="56"/>
      <c r="AO49" s="56"/>
      <c r="AP49" s="56"/>
      <c r="AQ49" s="56"/>
      <c r="AR49" s="56"/>
      <c r="AS49" s="56"/>
      <c r="AT49" s="56"/>
      <c r="AU49" s="56"/>
      <c r="AV49" s="56"/>
      <c r="AW49" s="56"/>
      <c r="AX49" s="56"/>
      <c r="AY49" s="57"/>
      <c r="AZ49" s="50" t="s">
        <v>198</v>
      </c>
      <c r="BA49" s="51"/>
      <c r="BB49" s="51"/>
      <c r="BC49" s="51"/>
      <c r="BD49" s="51"/>
      <c r="BE49" s="51"/>
      <c r="BF49" s="51"/>
      <c r="BG49" s="51"/>
      <c r="BH49" s="51"/>
      <c r="BI49" s="51"/>
      <c r="BJ49" s="51"/>
      <c r="BK49" s="51"/>
      <c r="BL49" s="51"/>
      <c r="BM49" s="51"/>
      <c r="BN49" s="51"/>
      <c r="BO49" s="51"/>
      <c r="BP49" s="51"/>
      <c r="BQ49" s="51"/>
      <c r="BR49" s="51"/>
      <c r="BS49" s="51"/>
      <c r="BT49" s="51"/>
      <c r="BU49" s="51"/>
      <c r="BV49" s="51"/>
      <c r="BW49" s="51"/>
      <c r="BX49" s="51"/>
      <c r="BY49" s="51"/>
      <c r="BZ49" s="51"/>
      <c r="CA49" s="51"/>
      <c r="CB49" s="51"/>
      <c r="CC49" s="51"/>
      <c r="CD49" s="51"/>
      <c r="CE49" s="51"/>
      <c r="CF49" s="51"/>
      <c r="CG49" s="51"/>
      <c r="CH49" s="51"/>
      <c r="CI49" s="51"/>
      <c r="CJ49" s="51"/>
      <c r="CK49" s="51"/>
      <c r="CL49" s="51"/>
      <c r="CM49" s="51"/>
      <c r="CN49" s="51"/>
      <c r="CO49" s="51"/>
      <c r="CP49" s="51"/>
      <c r="CQ49" s="51"/>
      <c r="CR49" s="51"/>
      <c r="CS49" s="51"/>
      <c r="CT49" s="51"/>
      <c r="CU49" s="51"/>
      <c r="CV49" s="51"/>
      <c r="CW49" s="51"/>
      <c r="CX49" s="51"/>
      <c r="CY49" s="51"/>
      <c r="CZ49" s="51"/>
      <c r="DA49" s="51"/>
    </row>
    <row r="50" spans="1:105" s="11" customFormat="1" ht="72.75" customHeight="1" x14ac:dyDescent="0.2">
      <c r="A50" s="62" t="s">
        <v>58</v>
      </c>
      <c r="B50" s="62"/>
      <c r="C50" s="62"/>
      <c r="D50" s="62"/>
      <c r="E50" s="62"/>
      <c r="F50" s="62"/>
      <c r="G50" s="62"/>
      <c r="H50" s="63" t="s">
        <v>59</v>
      </c>
      <c r="I50" s="63"/>
      <c r="J50" s="63"/>
      <c r="K50" s="63"/>
      <c r="L50" s="63"/>
      <c r="M50" s="63"/>
      <c r="N50" s="63"/>
      <c r="O50" s="63"/>
      <c r="P50" s="63"/>
      <c r="Q50" s="63"/>
      <c r="R50" s="63"/>
      <c r="S50" s="63"/>
      <c r="T50" s="63"/>
      <c r="U50" s="63"/>
      <c r="V50" s="63"/>
      <c r="W50" s="63"/>
      <c r="X50" s="63"/>
      <c r="Y50" s="63"/>
      <c r="Z50" s="63"/>
      <c r="AA50" s="63"/>
      <c r="AB50" s="63"/>
      <c r="AC50" s="63"/>
      <c r="AD50" s="63"/>
      <c r="AE50" s="63"/>
      <c r="AF50" s="63"/>
      <c r="AG50" s="63"/>
      <c r="AH50" s="63"/>
      <c r="AI50" s="63"/>
      <c r="AJ50" s="58" t="s">
        <v>46</v>
      </c>
      <c r="AK50" s="56"/>
      <c r="AL50" s="56"/>
      <c r="AM50" s="56"/>
      <c r="AN50" s="56"/>
      <c r="AO50" s="56"/>
      <c r="AP50" s="56"/>
      <c r="AQ50" s="56"/>
      <c r="AR50" s="56"/>
      <c r="AS50" s="56"/>
      <c r="AT50" s="56"/>
      <c r="AU50" s="56"/>
      <c r="AV50" s="56"/>
      <c r="AW50" s="56"/>
      <c r="AX50" s="56"/>
      <c r="AY50" s="57"/>
      <c r="AZ50" s="64"/>
      <c r="BA50" s="65"/>
      <c r="BB50" s="65"/>
      <c r="BC50" s="65"/>
      <c r="BD50" s="65"/>
      <c r="BE50" s="65"/>
      <c r="BF50" s="65"/>
      <c r="BG50" s="65"/>
      <c r="BH50" s="65"/>
      <c r="BI50" s="65"/>
      <c r="BJ50" s="65"/>
      <c r="BK50" s="65"/>
      <c r="BL50" s="65"/>
      <c r="BM50" s="65"/>
      <c r="BN50" s="65"/>
      <c r="BO50" s="65"/>
      <c r="BP50" s="65"/>
      <c r="BQ50" s="65"/>
      <c r="BR50" s="65"/>
      <c r="BS50" s="66"/>
      <c r="BT50" s="64"/>
      <c r="BU50" s="65"/>
      <c r="BV50" s="65"/>
      <c r="BW50" s="65"/>
      <c r="BX50" s="65"/>
      <c r="BY50" s="65"/>
      <c r="BZ50" s="65"/>
      <c r="CA50" s="65"/>
      <c r="CB50" s="65"/>
      <c r="CC50" s="65"/>
      <c r="CD50" s="65"/>
      <c r="CE50" s="65"/>
      <c r="CF50" s="65"/>
      <c r="CG50" s="65"/>
      <c r="CH50" s="65"/>
      <c r="CI50" s="65"/>
      <c r="CJ50" s="66"/>
      <c r="CK50" s="64"/>
      <c r="CL50" s="65"/>
      <c r="CM50" s="65"/>
      <c r="CN50" s="65"/>
      <c r="CO50" s="65"/>
      <c r="CP50" s="65"/>
      <c r="CQ50" s="65"/>
      <c r="CR50" s="65"/>
      <c r="CS50" s="65"/>
      <c r="CT50" s="65"/>
      <c r="CU50" s="65"/>
      <c r="CV50" s="65"/>
      <c r="CW50" s="65"/>
      <c r="CX50" s="65"/>
      <c r="CY50" s="65"/>
      <c r="CZ50" s="65"/>
      <c r="DA50" s="65"/>
    </row>
    <row r="51" spans="1:105" s="11" customFormat="1" ht="54" customHeight="1" x14ac:dyDescent="0.2">
      <c r="A51" s="62" t="s">
        <v>60</v>
      </c>
      <c r="B51" s="62"/>
      <c r="C51" s="62"/>
      <c r="D51" s="62"/>
      <c r="E51" s="62"/>
      <c r="F51" s="62"/>
      <c r="G51" s="62"/>
      <c r="H51" s="63" t="s">
        <v>61</v>
      </c>
      <c r="I51" s="63"/>
      <c r="J51" s="63"/>
      <c r="K51" s="63"/>
      <c r="L51" s="63"/>
      <c r="M51" s="63"/>
      <c r="N51" s="63"/>
      <c r="O51" s="63"/>
      <c r="P51" s="63"/>
      <c r="Q51" s="63"/>
      <c r="R51" s="63"/>
      <c r="S51" s="63"/>
      <c r="T51" s="63"/>
      <c r="U51" s="63"/>
      <c r="V51" s="63"/>
      <c r="W51" s="63"/>
      <c r="X51" s="63"/>
      <c r="Y51" s="63"/>
      <c r="Z51" s="63"/>
      <c r="AA51" s="63"/>
      <c r="AB51" s="63"/>
      <c r="AC51" s="63"/>
      <c r="AD51" s="63"/>
      <c r="AE51" s="63"/>
      <c r="AF51" s="63"/>
      <c r="AG51" s="63"/>
      <c r="AH51" s="63"/>
      <c r="AI51" s="63"/>
      <c r="AJ51" s="58" t="s">
        <v>28</v>
      </c>
      <c r="AK51" s="56"/>
      <c r="AL51" s="56"/>
      <c r="AM51" s="56"/>
      <c r="AN51" s="56"/>
      <c r="AO51" s="56"/>
      <c r="AP51" s="56"/>
      <c r="AQ51" s="56"/>
      <c r="AR51" s="56"/>
      <c r="AS51" s="56"/>
      <c r="AT51" s="56"/>
      <c r="AU51" s="56"/>
      <c r="AV51" s="56"/>
      <c r="AW51" s="56"/>
      <c r="AX51" s="56"/>
      <c r="AY51" s="57"/>
      <c r="AZ51" s="64">
        <f>AZ52+AZ57+AZ58+AZ59</f>
        <v>108254.32</v>
      </c>
      <c r="BA51" s="65"/>
      <c r="BB51" s="65"/>
      <c r="BC51" s="65"/>
      <c r="BD51" s="65"/>
      <c r="BE51" s="65"/>
      <c r="BF51" s="65"/>
      <c r="BG51" s="65"/>
      <c r="BH51" s="65"/>
      <c r="BI51" s="65"/>
      <c r="BJ51" s="65"/>
      <c r="BK51" s="65"/>
      <c r="BL51" s="65"/>
      <c r="BM51" s="65"/>
      <c r="BN51" s="65"/>
      <c r="BO51" s="65"/>
      <c r="BP51" s="65"/>
      <c r="BQ51" s="65"/>
      <c r="BR51" s="65"/>
      <c r="BS51" s="66"/>
      <c r="BT51" s="64">
        <f>BT52+BT57+BT59+BT58</f>
        <v>86350.16</v>
      </c>
      <c r="BU51" s="65"/>
      <c r="BV51" s="65"/>
      <c r="BW51" s="65"/>
      <c r="BX51" s="65"/>
      <c r="BY51" s="65"/>
      <c r="BZ51" s="65"/>
      <c r="CA51" s="65"/>
      <c r="CB51" s="65"/>
      <c r="CC51" s="65"/>
      <c r="CD51" s="65"/>
      <c r="CE51" s="65"/>
      <c r="CF51" s="65"/>
      <c r="CG51" s="65"/>
      <c r="CH51" s="65"/>
      <c r="CI51" s="65"/>
      <c r="CJ51" s="66"/>
      <c r="CK51" s="64">
        <f>CK52+CK57+CK59+CK58</f>
        <v>117282.85400000001</v>
      </c>
      <c r="CL51" s="65"/>
      <c r="CM51" s="65"/>
      <c r="CN51" s="65"/>
      <c r="CO51" s="65"/>
      <c r="CP51" s="65"/>
      <c r="CQ51" s="65"/>
      <c r="CR51" s="65"/>
      <c r="CS51" s="65"/>
      <c r="CT51" s="65"/>
      <c r="CU51" s="65"/>
      <c r="CV51" s="65"/>
      <c r="CW51" s="65"/>
      <c r="CX51" s="65"/>
      <c r="CY51" s="65"/>
      <c r="CZ51" s="65"/>
      <c r="DA51" s="66"/>
    </row>
    <row r="52" spans="1:105" s="11" customFormat="1" ht="95.25" customHeight="1" x14ac:dyDescent="0.2">
      <c r="A52" s="62" t="s">
        <v>62</v>
      </c>
      <c r="B52" s="62"/>
      <c r="C52" s="62"/>
      <c r="D52" s="62"/>
      <c r="E52" s="62"/>
      <c r="F52" s="62"/>
      <c r="G52" s="62"/>
      <c r="H52" s="63" t="s">
        <v>144</v>
      </c>
      <c r="I52" s="63"/>
      <c r="J52" s="63"/>
      <c r="K52" s="63"/>
      <c r="L52" s="63"/>
      <c r="M52" s="63"/>
      <c r="N52" s="63"/>
      <c r="O52" s="63"/>
      <c r="P52" s="63"/>
      <c r="Q52" s="63"/>
      <c r="R52" s="63"/>
      <c r="S52" s="63"/>
      <c r="T52" s="63"/>
      <c r="U52" s="63"/>
      <c r="V52" s="63"/>
      <c r="W52" s="63"/>
      <c r="X52" s="63"/>
      <c r="Y52" s="63"/>
      <c r="Z52" s="63"/>
      <c r="AA52" s="63"/>
      <c r="AB52" s="63"/>
      <c r="AC52" s="63"/>
      <c r="AD52" s="63"/>
      <c r="AE52" s="63"/>
      <c r="AF52" s="63"/>
      <c r="AG52" s="63"/>
      <c r="AH52" s="63"/>
      <c r="AI52" s="63"/>
      <c r="AJ52" s="58" t="s">
        <v>28</v>
      </c>
      <c r="AK52" s="56"/>
      <c r="AL52" s="56"/>
      <c r="AM52" s="56"/>
      <c r="AN52" s="56"/>
      <c r="AO52" s="56"/>
      <c r="AP52" s="56"/>
      <c r="AQ52" s="56"/>
      <c r="AR52" s="56"/>
      <c r="AS52" s="56"/>
      <c r="AT52" s="56"/>
      <c r="AU52" s="56"/>
      <c r="AV52" s="56"/>
      <c r="AW52" s="56"/>
      <c r="AX52" s="56"/>
      <c r="AY52" s="57"/>
      <c r="AZ52" s="64">
        <v>71874.34</v>
      </c>
      <c r="BA52" s="65"/>
      <c r="BB52" s="65"/>
      <c r="BC52" s="65"/>
      <c r="BD52" s="65"/>
      <c r="BE52" s="65"/>
      <c r="BF52" s="65"/>
      <c r="BG52" s="65"/>
      <c r="BH52" s="65"/>
      <c r="BI52" s="65"/>
      <c r="BJ52" s="65"/>
      <c r="BK52" s="65"/>
      <c r="BL52" s="65"/>
      <c r="BM52" s="65"/>
      <c r="BN52" s="65"/>
      <c r="BO52" s="65"/>
      <c r="BP52" s="65"/>
      <c r="BQ52" s="65"/>
      <c r="BR52" s="65"/>
      <c r="BS52" s="66"/>
      <c r="BT52" s="64">
        <v>59477.62</v>
      </c>
      <c r="BU52" s="65"/>
      <c r="BV52" s="65"/>
      <c r="BW52" s="65"/>
      <c r="BX52" s="65"/>
      <c r="BY52" s="65"/>
      <c r="BZ52" s="65"/>
      <c r="CA52" s="65"/>
      <c r="CB52" s="65"/>
      <c r="CC52" s="65"/>
      <c r="CD52" s="65"/>
      <c r="CE52" s="65"/>
      <c r="CF52" s="65"/>
      <c r="CG52" s="65"/>
      <c r="CH52" s="65"/>
      <c r="CI52" s="65"/>
      <c r="CJ52" s="66"/>
      <c r="CK52" s="64">
        <v>61741.35</v>
      </c>
      <c r="CL52" s="65"/>
      <c r="CM52" s="65"/>
      <c r="CN52" s="65"/>
      <c r="CO52" s="65"/>
      <c r="CP52" s="65"/>
      <c r="CQ52" s="65"/>
      <c r="CR52" s="65"/>
      <c r="CS52" s="65"/>
      <c r="CT52" s="65"/>
      <c r="CU52" s="65"/>
      <c r="CV52" s="65"/>
      <c r="CW52" s="65"/>
      <c r="CX52" s="65"/>
      <c r="CY52" s="65"/>
      <c r="CZ52" s="65"/>
      <c r="DA52" s="65"/>
    </row>
    <row r="53" spans="1:105" s="11" customFormat="1" ht="15" customHeight="1" x14ac:dyDescent="0.2">
      <c r="A53" s="62"/>
      <c r="B53" s="62"/>
      <c r="C53" s="62"/>
      <c r="D53" s="62"/>
      <c r="E53" s="62"/>
      <c r="F53" s="62"/>
      <c r="G53" s="62"/>
      <c r="H53" s="63" t="s">
        <v>63</v>
      </c>
      <c r="I53" s="63"/>
      <c r="J53" s="63"/>
      <c r="K53" s="63"/>
      <c r="L53" s="63"/>
      <c r="M53" s="63"/>
      <c r="N53" s="63"/>
      <c r="O53" s="63"/>
      <c r="P53" s="63"/>
      <c r="Q53" s="63"/>
      <c r="R53" s="63"/>
      <c r="S53" s="63"/>
      <c r="T53" s="63"/>
      <c r="U53" s="63"/>
      <c r="V53" s="63"/>
      <c r="W53" s="63"/>
      <c r="X53" s="63"/>
      <c r="Y53" s="63"/>
      <c r="Z53" s="63"/>
      <c r="AA53" s="63"/>
      <c r="AB53" s="63"/>
      <c r="AC53" s="63"/>
      <c r="AD53" s="63"/>
      <c r="AE53" s="63"/>
      <c r="AF53" s="63"/>
      <c r="AG53" s="63"/>
      <c r="AH53" s="63"/>
      <c r="AI53" s="63"/>
      <c r="AJ53" s="58"/>
      <c r="AK53" s="56"/>
      <c r="AL53" s="56"/>
      <c r="AM53" s="56"/>
      <c r="AN53" s="56"/>
      <c r="AO53" s="56"/>
      <c r="AP53" s="56"/>
      <c r="AQ53" s="56"/>
      <c r="AR53" s="56"/>
      <c r="AS53" s="56"/>
      <c r="AT53" s="56"/>
      <c r="AU53" s="56"/>
      <c r="AV53" s="56"/>
      <c r="AW53" s="56"/>
      <c r="AX53" s="56"/>
      <c r="AY53" s="57"/>
      <c r="AZ53" s="64"/>
      <c r="BA53" s="65"/>
      <c r="BB53" s="65"/>
      <c r="BC53" s="65"/>
      <c r="BD53" s="65"/>
      <c r="BE53" s="65"/>
      <c r="BF53" s="65"/>
      <c r="BG53" s="65"/>
      <c r="BH53" s="65"/>
      <c r="BI53" s="65"/>
      <c r="BJ53" s="65"/>
      <c r="BK53" s="65"/>
      <c r="BL53" s="65"/>
      <c r="BM53" s="65"/>
      <c r="BN53" s="65"/>
      <c r="BO53" s="65"/>
      <c r="BP53" s="65"/>
      <c r="BQ53" s="65"/>
      <c r="BR53" s="65"/>
      <c r="BS53" s="66"/>
      <c r="BT53" s="64"/>
      <c r="BU53" s="65"/>
      <c r="BV53" s="65"/>
      <c r="BW53" s="65"/>
      <c r="BX53" s="65"/>
      <c r="BY53" s="65"/>
      <c r="BZ53" s="65"/>
      <c r="CA53" s="65"/>
      <c r="CB53" s="65"/>
      <c r="CC53" s="65"/>
      <c r="CD53" s="65"/>
      <c r="CE53" s="65"/>
      <c r="CF53" s="65"/>
      <c r="CG53" s="65"/>
      <c r="CH53" s="65"/>
      <c r="CI53" s="65"/>
      <c r="CJ53" s="66"/>
      <c r="CK53" s="64"/>
      <c r="CL53" s="65"/>
      <c r="CM53" s="65"/>
      <c r="CN53" s="65"/>
      <c r="CO53" s="65"/>
      <c r="CP53" s="65"/>
      <c r="CQ53" s="65"/>
      <c r="CR53" s="65"/>
      <c r="CS53" s="65"/>
      <c r="CT53" s="65"/>
      <c r="CU53" s="65"/>
      <c r="CV53" s="65"/>
      <c r="CW53" s="65"/>
      <c r="CX53" s="65"/>
      <c r="CY53" s="65"/>
      <c r="CZ53" s="65"/>
      <c r="DA53" s="65"/>
    </row>
    <row r="54" spans="1:105" s="11" customFormat="1" ht="15" customHeight="1" x14ac:dyDescent="0.2">
      <c r="A54" s="62"/>
      <c r="B54" s="62"/>
      <c r="C54" s="62"/>
      <c r="D54" s="62"/>
      <c r="E54" s="62"/>
      <c r="F54" s="62"/>
      <c r="G54" s="62"/>
      <c r="H54" s="63" t="s">
        <v>64</v>
      </c>
      <c r="I54" s="63"/>
      <c r="J54" s="63"/>
      <c r="K54" s="63"/>
      <c r="L54" s="63"/>
      <c r="M54" s="63"/>
      <c r="N54" s="63"/>
      <c r="O54" s="63"/>
      <c r="P54" s="63"/>
      <c r="Q54" s="63"/>
      <c r="R54" s="63"/>
      <c r="S54" s="63"/>
      <c r="T54" s="63"/>
      <c r="U54" s="63"/>
      <c r="V54" s="63"/>
      <c r="W54" s="63"/>
      <c r="X54" s="63"/>
      <c r="Y54" s="63"/>
      <c r="Z54" s="63"/>
      <c r="AA54" s="63"/>
      <c r="AB54" s="63"/>
      <c r="AC54" s="63"/>
      <c r="AD54" s="63"/>
      <c r="AE54" s="63"/>
      <c r="AF54" s="63"/>
      <c r="AG54" s="63"/>
      <c r="AH54" s="63"/>
      <c r="AI54" s="63"/>
      <c r="AJ54" s="58"/>
      <c r="AK54" s="56"/>
      <c r="AL54" s="56"/>
      <c r="AM54" s="56"/>
      <c r="AN54" s="56"/>
      <c r="AO54" s="56"/>
      <c r="AP54" s="56"/>
      <c r="AQ54" s="56"/>
      <c r="AR54" s="56"/>
      <c r="AS54" s="56"/>
      <c r="AT54" s="56"/>
      <c r="AU54" s="56"/>
      <c r="AV54" s="56"/>
      <c r="AW54" s="56"/>
      <c r="AX54" s="56"/>
      <c r="AY54" s="57"/>
      <c r="AZ54" s="64">
        <v>49864.19</v>
      </c>
      <c r="BA54" s="65"/>
      <c r="BB54" s="65"/>
      <c r="BC54" s="65"/>
      <c r="BD54" s="65"/>
      <c r="BE54" s="65"/>
      <c r="BF54" s="65"/>
      <c r="BG54" s="65"/>
      <c r="BH54" s="65"/>
      <c r="BI54" s="65"/>
      <c r="BJ54" s="65"/>
      <c r="BK54" s="65"/>
      <c r="BL54" s="65"/>
      <c r="BM54" s="65"/>
      <c r="BN54" s="65"/>
      <c r="BO54" s="65"/>
      <c r="BP54" s="65"/>
      <c r="BQ54" s="65"/>
      <c r="BR54" s="65"/>
      <c r="BS54" s="66"/>
      <c r="BT54" s="64">
        <v>47769.09</v>
      </c>
      <c r="BU54" s="65"/>
      <c r="BV54" s="65"/>
      <c r="BW54" s="65"/>
      <c r="BX54" s="65"/>
      <c r="BY54" s="65"/>
      <c r="BZ54" s="65"/>
      <c r="CA54" s="65"/>
      <c r="CB54" s="65"/>
      <c r="CC54" s="65"/>
      <c r="CD54" s="65"/>
      <c r="CE54" s="65"/>
      <c r="CF54" s="65"/>
      <c r="CG54" s="65"/>
      <c r="CH54" s="65"/>
      <c r="CI54" s="65"/>
      <c r="CJ54" s="66"/>
      <c r="CK54" s="64">
        <v>49587.19</v>
      </c>
      <c r="CL54" s="65"/>
      <c r="CM54" s="65"/>
      <c r="CN54" s="65"/>
      <c r="CO54" s="65"/>
      <c r="CP54" s="65"/>
      <c r="CQ54" s="65"/>
      <c r="CR54" s="65"/>
      <c r="CS54" s="65"/>
      <c r="CT54" s="65"/>
      <c r="CU54" s="65"/>
      <c r="CV54" s="65"/>
      <c r="CW54" s="65"/>
      <c r="CX54" s="65"/>
      <c r="CY54" s="65"/>
      <c r="CZ54" s="65"/>
      <c r="DA54" s="65"/>
    </row>
    <row r="55" spans="1:105" s="11" customFormat="1" ht="15" customHeight="1" x14ac:dyDescent="0.2">
      <c r="A55" s="62"/>
      <c r="B55" s="62"/>
      <c r="C55" s="62"/>
      <c r="D55" s="62"/>
      <c r="E55" s="62"/>
      <c r="F55" s="62"/>
      <c r="G55" s="62"/>
      <c r="H55" s="63" t="s">
        <v>65</v>
      </c>
      <c r="I55" s="63"/>
      <c r="J55" s="63"/>
      <c r="K55" s="63"/>
      <c r="L55" s="63"/>
      <c r="M55" s="63"/>
      <c r="N55" s="63"/>
      <c r="O55" s="63"/>
      <c r="P55" s="63"/>
      <c r="Q55" s="63"/>
      <c r="R55" s="63"/>
      <c r="S55" s="63"/>
      <c r="T55" s="63"/>
      <c r="U55" s="63"/>
      <c r="V55" s="63"/>
      <c r="W55" s="63"/>
      <c r="X55" s="63"/>
      <c r="Y55" s="63"/>
      <c r="Z55" s="63"/>
      <c r="AA55" s="63"/>
      <c r="AB55" s="63"/>
      <c r="AC55" s="63"/>
      <c r="AD55" s="63"/>
      <c r="AE55" s="63"/>
      <c r="AF55" s="63"/>
      <c r="AG55" s="63"/>
      <c r="AH55" s="63"/>
      <c r="AI55" s="63"/>
      <c r="AJ55" s="58"/>
      <c r="AK55" s="56"/>
      <c r="AL55" s="56"/>
      <c r="AM55" s="56"/>
      <c r="AN55" s="56"/>
      <c r="AO55" s="56"/>
      <c r="AP55" s="56"/>
      <c r="AQ55" s="56"/>
      <c r="AR55" s="56"/>
      <c r="AS55" s="56"/>
      <c r="AT55" s="56"/>
      <c r="AU55" s="56"/>
      <c r="AV55" s="56"/>
      <c r="AW55" s="56"/>
      <c r="AX55" s="56"/>
      <c r="AY55" s="57"/>
      <c r="AZ55" s="64">
        <v>5056.0200000000004</v>
      </c>
      <c r="BA55" s="65"/>
      <c r="BB55" s="65"/>
      <c r="BC55" s="65"/>
      <c r="BD55" s="65"/>
      <c r="BE55" s="65"/>
      <c r="BF55" s="65"/>
      <c r="BG55" s="65"/>
      <c r="BH55" s="65"/>
      <c r="BI55" s="65"/>
      <c r="BJ55" s="65"/>
      <c r="BK55" s="65"/>
      <c r="BL55" s="65"/>
      <c r="BM55" s="65"/>
      <c r="BN55" s="65"/>
      <c r="BO55" s="65"/>
      <c r="BP55" s="65"/>
      <c r="BQ55" s="65"/>
      <c r="BR55" s="65"/>
      <c r="BS55" s="66"/>
      <c r="BT55" s="64">
        <v>5225.58</v>
      </c>
      <c r="BU55" s="65"/>
      <c r="BV55" s="65"/>
      <c r="BW55" s="65"/>
      <c r="BX55" s="65"/>
      <c r="BY55" s="65"/>
      <c r="BZ55" s="65"/>
      <c r="CA55" s="65"/>
      <c r="CB55" s="65"/>
      <c r="CC55" s="65"/>
      <c r="CD55" s="65"/>
      <c r="CE55" s="65"/>
      <c r="CF55" s="65"/>
      <c r="CG55" s="65"/>
      <c r="CH55" s="65"/>
      <c r="CI55" s="65"/>
      <c r="CJ55" s="66"/>
      <c r="CK55" s="64">
        <v>5424.47</v>
      </c>
      <c r="CL55" s="65"/>
      <c r="CM55" s="65"/>
      <c r="CN55" s="65"/>
      <c r="CO55" s="65"/>
      <c r="CP55" s="65"/>
      <c r="CQ55" s="65"/>
      <c r="CR55" s="65"/>
      <c r="CS55" s="65"/>
      <c r="CT55" s="65"/>
      <c r="CU55" s="65"/>
      <c r="CV55" s="65"/>
      <c r="CW55" s="65"/>
      <c r="CX55" s="65"/>
      <c r="CY55" s="65"/>
      <c r="CZ55" s="65"/>
      <c r="DA55" s="65"/>
    </row>
    <row r="56" spans="1:105" s="11" customFormat="1" ht="15" customHeight="1" x14ac:dyDescent="0.2">
      <c r="A56" s="62"/>
      <c r="B56" s="62"/>
      <c r="C56" s="62"/>
      <c r="D56" s="62"/>
      <c r="E56" s="62"/>
      <c r="F56" s="62"/>
      <c r="G56" s="62"/>
      <c r="H56" s="63" t="s">
        <v>66</v>
      </c>
      <c r="I56" s="63"/>
      <c r="J56" s="63"/>
      <c r="K56" s="63"/>
      <c r="L56" s="63"/>
      <c r="M56" s="63"/>
      <c r="N56" s="63"/>
      <c r="O56" s="63"/>
      <c r="P56" s="63"/>
      <c r="Q56" s="63"/>
      <c r="R56" s="63"/>
      <c r="S56" s="63"/>
      <c r="T56" s="63"/>
      <c r="U56" s="63"/>
      <c r="V56" s="63"/>
      <c r="W56" s="63"/>
      <c r="X56" s="63"/>
      <c r="Y56" s="63"/>
      <c r="Z56" s="63"/>
      <c r="AA56" s="63"/>
      <c r="AB56" s="63"/>
      <c r="AC56" s="63"/>
      <c r="AD56" s="63"/>
      <c r="AE56" s="63"/>
      <c r="AF56" s="63"/>
      <c r="AG56" s="63"/>
      <c r="AH56" s="63"/>
      <c r="AI56" s="63"/>
      <c r="AJ56" s="58"/>
      <c r="AK56" s="56"/>
      <c r="AL56" s="56"/>
      <c r="AM56" s="56"/>
      <c r="AN56" s="56"/>
      <c r="AO56" s="56"/>
      <c r="AP56" s="56"/>
      <c r="AQ56" s="56"/>
      <c r="AR56" s="56"/>
      <c r="AS56" s="56"/>
      <c r="AT56" s="56"/>
      <c r="AU56" s="56"/>
      <c r="AV56" s="56"/>
      <c r="AW56" s="56"/>
      <c r="AX56" s="56"/>
      <c r="AY56" s="57"/>
      <c r="AZ56" s="64">
        <v>11202.48</v>
      </c>
      <c r="BA56" s="65"/>
      <c r="BB56" s="65"/>
      <c r="BC56" s="65"/>
      <c r="BD56" s="65"/>
      <c r="BE56" s="65"/>
      <c r="BF56" s="65"/>
      <c r="BG56" s="65"/>
      <c r="BH56" s="65"/>
      <c r="BI56" s="65"/>
      <c r="BJ56" s="65"/>
      <c r="BK56" s="65"/>
      <c r="BL56" s="65"/>
      <c r="BM56" s="65"/>
      <c r="BN56" s="65"/>
      <c r="BO56" s="65"/>
      <c r="BP56" s="65"/>
      <c r="BQ56" s="65"/>
      <c r="BR56" s="65"/>
      <c r="BS56" s="66"/>
      <c r="BT56" s="64">
        <f>59477.62-BT54-BT55</f>
        <v>6482.9500000000062</v>
      </c>
      <c r="BU56" s="65"/>
      <c r="BV56" s="65"/>
      <c r="BW56" s="65"/>
      <c r="BX56" s="65"/>
      <c r="BY56" s="65"/>
      <c r="BZ56" s="65"/>
      <c r="CA56" s="65"/>
      <c r="CB56" s="65"/>
      <c r="CC56" s="65"/>
      <c r="CD56" s="65"/>
      <c r="CE56" s="65"/>
      <c r="CF56" s="65"/>
      <c r="CG56" s="65"/>
      <c r="CH56" s="65"/>
      <c r="CI56" s="65"/>
      <c r="CJ56" s="66"/>
      <c r="CK56" s="64">
        <v>6729.69</v>
      </c>
      <c r="CL56" s="65"/>
      <c r="CM56" s="65"/>
      <c r="CN56" s="65"/>
      <c r="CO56" s="65"/>
      <c r="CP56" s="65"/>
      <c r="CQ56" s="65"/>
      <c r="CR56" s="65"/>
      <c r="CS56" s="65"/>
      <c r="CT56" s="65"/>
      <c r="CU56" s="65"/>
      <c r="CV56" s="65"/>
      <c r="CW56" s="65"/>
      <c r="CX56" s="65"/>
      <c r="CY56" s="65"/>
      <c r="CZ56" s="65"/>
      <c r="DA56" s="65"/>
    </row>
    <row r="57" spans="1:105" s="11" customFormat="1" ht="69.75" customHeight="1" x14ac:dyDescent="0.2">
      <c r="A57" s="62" t="s">
        <v>67</v>
      </c>
      <c r="B57" s="62"/>
      <c r="C57" s="62"/>
      <c r="D57" s="62"/>
      <c r="E57" s="62"/>
      <c r="F57" s="62"/>
      <c r="G57" s="62"/>
      <c r="H57" s="63" t="s">
        <v>146</v>
      </c>
      <c r="I57" s="63"/>
      <c r="J57" s="63"/>
      <c r="K57" s="63"/>
      <c r="L57" s="63"/>
      <c r="M57" s="63"/>
      <c r="N57" s="63"/>
      <c r="O57" s="63"/>
      <c r="P57" s="63"/>
      <c r="Q57" s="63"/>
      <c r="R57" s="63"/>
      <c r="S57" s="63"/>
      <c r="T57" s="63"/>
      <c r="U57" s="63"/>
      <c r="V57" s="63"/>
      <c r="W57" s="63"/>
      <c r="X57" s="63"/>
      <c r="Y57" s="63"/>
      <c r="Z57" s="63"/>
      <c r="AA57" s="63"/>
      <c r="AB57" s="63"/>
      <c r="AC57" s="63"/>
      <c r="AD57" s="63"/>
      <c r="AE57" s="63"/>
      <c r="AF57" s="63"/>
      <c r="AG57" s="63"/>
      <c r="AH57" s="63"/>
      <c r="AI57" s="63"/>
      <c r="AJ57" s="58" t="s">
        <v>28</v>
      </c>
      <c r="AK57" s="56"/>
      <c r="AL57" s="56"/>
      <c r="AM57" s="56"/>
      <c r="AN57" s="56"/>
      <c r="AO57" s="56"/>
      <c r="AP57" s="56"/>
      <c r="AQ57" s="56"/>
      <c r="AR57" s="56"/>
      <c r="AS57" s="56"/>
      <c r="AT57" s="56"/>
      <c r="AU57" s="56"/>
      <c r="AV57" s="56"/>
      <c r="AW57" s="56"/>
      <c r="AX57" s="56"/>
      <c r="AY57" s="57"/>
      <c r="AZ57" s="64">
        <f>36379.98-AZ59</f>
        <v>30133.980000000003</v>
      </c>
      <c r="BA57" s="65"/>
      <c r="BB57" s="65"/>
      <c r="BC57" s="65"/>
      <c r="BD57" s="65"/>
      <c r="BE57" s="65"/>
      <c r="BF57" s="65"/>
      <c r="BG57" s="65"/>
      <c r="BH57" s="65"/>
      <c r="BI57" s="65"/>
      <c r="BJ57" s="65"/>
      <c r="BK57" s="65"/>
      <c r="BL57" s="65"/>
      <c r="BM57" s="65"/>
      <c r="BN57" s="65"/>
      <c r="BO57" s="65"/>
      <c r="BP57" s="65"/>
      <c r="BQ57" s="65"/>
      <c r="BR57" s="65"/>
      <c r="BS57" s="66"/>
      <c r="BT57" s="64">
        <f>41087.7-BT59</f>
        <v>31287.699999999997</v>
      </c>
      <c r="BU57" s="65"/>
      <c r="BV57" s="65"/>
      <c r="BW57" s="65"/>
      <c r="BX57" s="65"/>
      <c r="BY57" s="65"/>
      <c r="BZ57" s="65"/>
      <c r="CA57" s="65"/>
      <c r="CB57" s="65"/>
      <c r="CC57" s="65"/>
      <c r="CD57" s="65"/>
      <c r="CE57" s="65"/>
      <c r="CF57" s="65"/>
      <c r="CG57" s="65"/>
      <c r="CH57" s="65"/>
      <c r="CI57" s="65"/>
      <c r="CJ57" s="66"/>
      <c r="CK57" s="64">
        <f>48988.87+538.364+4488.69-CK59</f>
        <v>43947.924000000006</v>
      </c>
      <c r="CL57" s="65"/>
      <c r="CM57" s="65"/>
      <c r="CN57" s="65"/>
      <c r="CO57" s="65"/>
      <c r="CP57" s="65"/>
      <c r="CQ57" s="65"/>
      <c r="CR57" s="65"/>
      <c r="CS57" s="65"/>
      <c r="CT57" s="65"/>
      <c r="CU57" s="65"/>
      <c r="CV57" s="65"/>
      <c r="CW57" s="65"/>
      <c r="CX57" s="65"/>
      <c r="CY57" s="65"/>
      <c r="CZ57" s="65"/>
      <c r="DA57" s="65"/>
    </row>
    <row r="58" spans="1:105" s="11" customFormat="1" ht="40.5" customHeight="1" x14ac:dyDescent="0.2">
      <c r="A58" s="62" t="s">
        <v>68</v>
      </c>
      <c r="B58" s="62"/>
      <c r="C58" s="62"/>
      <c r="D58" s="62"/>
      <c r="E58" s="62"/>
      <c r="F58" s="62"/>
      <c r="G58" s="62"/>
      <c r="H58" s="63" t="s">
        <v>69</v>
      </c>
      <c r="I58" s="63"/>
      <c r="J58" s="63"/>
      <c r="K58" s="63"/>
      <c r="L58" s="63"/>
      <c r="M58" s="63"/>
      <c r="N58" s="63"/>
      <c r="O58" s="63"/>
      <c r="P58" s="63"/>
      <c r="Q58" s="63"/>
      <c r="R58" s="63"/>
      <c r="S58" s="63"/>
      <c r="T58" s="63"/>
      <c r="U58" s="63"/>
      <c r="V58" s="63"/>
      <c r="W58" s="63"/>
      <c r="X58" s="63"/>
      <c r="Y58" s="63"/>
      <c r="Z58" s="63"/>
      <c r="AA58" s="63"/>
      <c r="AB58" s="63"/>
      <c r="AC58" s="63"/>
      <c r="AD58" s="63"/>
      <c r="AE58" s="63"/>
      <c r="AF58" s="63"/>
      <c r="AG58" s="63"/>
      <c r="AH58" s="63"/>
      <c r="AI58" s="63"/>
      <c r="AJ58" s="58" t="s">
        <v>28</v>
      </c>
      <c r="AK58" s="56"/>
      <c r="AL58" s="56"/>
      <c r="AM58" s="56"/>
      <c r="AN58" s="56"/>
      <c r="AO58" s="56"/>
      <c r="AP58" s="56"/>
      <c r="AQ58" s="56"/>
      <c r="AR58" s="56"/>
      <c r="AS58" s="56"/>
      <c r="AT58" s="56"/>
      <c r="AU58" s="56"/>
      <c r="AV58" s="56"/>
      <c r="AW58" s="56"/>
      <c r="AX58" s="56"/>
      <c r="AY58" s="57"/>
      <c r="AZ58" s="64"/>
      <c r="BA58" s="65"/>
      <c r="BB58" s="65"/>
      <c r="BC58" s="65"/>
      <c r="BD58" s="65"/>
      <c r="BE58" s="65"/>
      <c r="BF58" s="65"/>
      <c r="BG58" s="65"/>
      <c r="BH58" s="65"/>
      <c r="BI58" s="65"/>
      <c r="BJ58" s="65"/>
      <c r="BK58" s="65"/>
      <c r="BL58" s="65"/>
      <c r="BM58" s="65"/>
      <c r="BN58" s="65"/>
      <c r="BO58" s="65"/>
      <c r="BP58" s="65"/>
      <c r="BQ58" s="65"/>
      <c r="BR58" s="65"/>
      <c r="BS58" s="66"/>
      <c r="BT58" s="64">
        <v>-14215.16</v>
      </c>
      <c r="BU58" s="65"/>
      <c r="BV58" s="65"/>
      <c r="BW58" s="65"/>
      <c r="BX58" s="65"/>
      <c r="BY58" s="65"/>
      <c r="BZ58" s="65"/>
      <c r="CA58" s="65"/>
      <c r="CB58" s="65"/>
      <c r="CC58" s="65"/>
      <c r="CD58" s="65"/>
      <c r="CE58" s="65"/>
      <c r="CF58" s="65"/>
      <c r="CG58" s="65"/>
      <c r="CH58" s="65"/>
      <c r="CI58" s="65"/>
      <c r="CJ58" s="66"/>
      <c r="CK58" s="64">
        <v>1525.58</v>
      </c>
      <c r="CL58" s="65"/>
      <c r="CM58" s="65"/>
      <c r="CN58" s="65"/>
      <c r="CO58" s="65"/>
      <c r="CP58" s="65"/>
      <c r="CQ58" s="65"/>
      <c r="CR58" s="65"/>
      <c r="CS58" s="65"/>
      <c r="CT58" s="65"/>
      <c r="CU58" s="65"/>
      <c r="CV58" s="65"/>
      <c r="CW58" s="65"/>
      <c r="CX58" s="65"/>
      <c r="CY58" s="65"/>
      <c r="CZ58" s="65"/>
      <c r="DA58" s="65"/>
    </row>
    <row r="59" spans="1:105" s="11" customFormat="1" ht="37.5" customHeight="1" x14ac:dyDescent="0.2">
      <c r="A59" s="62" t="s">
        <v>70</v>
      </c>
      <c r="B59" s="62"/>
      <c r="C59" s="62"/>
      <c r="D59" s="62"/>
      <c r="E59" s="62"/>
      <c r="F59" s="62"/>
      <c r="G59" s="62"/>
      <c r="H59" s="63" t="s">
        <v>71</v>
      </c>
      <c r="I59" s="63"/>
      <c r="J59" s="63"/>
      <c r="K59" s="63"/>
      <c r="L59" s="63"/>
      <c r="M59" s="63"/>
      <c r="N59" s="63"/>
      <c r="O59" s="63"/>
      <c r="P59" s="63"/>
      <c r="Q59" s="63"/>
      <c r="R59" s="63"/>
      <c r="S59" s="63"/>
      <c r="T59" s="63"/>
      <c r="U59" s="63"/>
      <c r="V59" s="63"/>
      <c r="W59" s="63"/>
      <c r="X59" s="63"/>
      <c r="Y59" s="63"/>
      <c r="Z59" s="63"/>
      <c r="AA59" s="63"/>
      <c r="AB59" s="63"/>
      <c r="AC59" s="63"/>
      <c r="AD59" s="63"/>
      <c r="AE59" s="63"/>
      <c r="AF59" s="63"/>
      <c r="AG59" s="63"/>
      <c r="AH59" s="63"/>
      <c r="AI59" s="63"/>
      <c r="AJ59" s="58" t="s">
        <v>28</v>
      </c>
      <c r="AK59" s="56"/>
      <c r="AL59" s="56"/>
      <c r="AM59" s="56"/>
      <c r="AN59" s="56"/>
      <c r="AO59" s="56"/>
      <c r="AP59" s="56"/>
      <c r="AQ59" s="56"/>
      <c r="AR59" s="56"/>
      <c r="AS59" s="56"/>
      <c r="AT59" s="56"/>
      <c r="AU59" s="56"/>
      <c r="AV59" s="56"/>
      <c r="AW59" s="56"/>
      <c r="AX59" s="56"/>
      <c r="AY59" s="57"/>
      <c r="AZ59" s="64">
        <v>6246</v>
      </c>
      <c r="BA59" s="65"/>
      <c r="BB59" s="65"/>
      <c r="BC59" s="65"/>
      <c r="BD59" s="65"/>
      <c r="BE59" s="65"/>
      <c r="BF59" s="65"/>
      <c r="BG59" s="65"/>
      <c r="BH59" s="65"/>
      <c r="BI59" s="65"/>
      <c r="BJ59" s="65"/>
      <c r="BK59" s="65"/>
      <c r="BL59" s="65"/>
      <c r="BM59" s="65"/>
      <c r="BN59" s="65"/>
      <c r="BO59" s="65"/>
      <c r="BP59" s="65"/>
      <c r="BQ59" s="65"/>
      <c r="BR59" s="65"/>
      <c r="BS59" s="66"/>
      <c r="BT59" s="64">
        <v>9800</v>
      </c>
      <c r="BU59" s="65"/>
      <c r="BV59" s="65"/>
      <c r="BW59" s="65"/>
      <c r="BX59" s="65"/>
      <c r="BY59" s="65"/>
      <c r="BZ59" s="65"/>
      <c r="CA59" s="65"/>
      <c r="CB59" s="65"/>
      <c r="CC59" s="65"/>
      <c r="CD59" s="65"/>
      <c r="CE59" s="65"/>
      <c r="CF59" s="65"/>
      <c r="CG59" s="65"/>
      <c r="CH59" s="65"/>
      <c r="CI59" s="65"/>
      <c r="CJ59" s="66"/>
      <c r="CK59" s="64">
        <v>10068</v>
      </c>
      <c r="CL59" s="65"/>
      <c r="CM59" s="65"/>
      <c r="CN59" s="65"/>
      <c r="CO59" s="65"/>
      <c r="CP59" s="65"/>
      <c r="CQ59" s="65"/>
      <c r="CR59" s="65"/>
      <c r="CS59" s="65"/>
      <c r="CT59" s="65"/>
      <c r="CU59" s="65"/>
      <c r="CV59" s="65"/>
      <c r="CW59" s="65"/>
      <c r="CX59" s="65"/>
      <c r="CY59" s="65"/>
      <c r="CZ59" s="65"/>
      <c r="DA59" s="65"/>
    </row>
    <row r="60" spans="1:105" s="11" customFormat="1" ht="70.5" customHeight="1" x14ac:dyDescent="0.2">
      <c r="A60" s="62" t="s">
        <v>72</v>
      </c>
      <c r="B60" s="62"/>
      <c r="C60" s="62"/>
      <c r="D60" s="62"/>
      <c r="E60" s="62"/>
      <c r="F60" s="62"/>
      <c r="G60" s="62"/>
      <c r="H60" s="63" t="s">
        <v>73</v>
      </c>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58"/>
      <c r="AK60" s="56"/>
      <c r="AL60" s="56"/>
      <c r="AM60" s="56"/>
      <c r="AN60" s="56"/>
      <c r="AO60" s="56"/>
      <c r="AP60" s="56"/>
      <c r="AQ60" s="56"/>
      <c r="AR60" s="56"/>
      <c r="AS60" s="56"/>
      <c r="AT60" s="56"/>
      <c r="AU60" s="56"/>
      <c r="AV60" s="56"/>
      <c r="AW60" s="56"/>
      <c r="AX60" s="56"/>
      <c r="AY60" s="57"/>
      <c r="AZ60" s="50" t="s">
        <v>209</v>
      </c>
      <c r="BA60" s="51"/>
      <c r="BB60" s="51"/>
      <c r="BC60" s="51"/>
      <c r="BD60" s="51"/>
      <c r="BE60" s="51"/>
      <c r="BF60" s="51"/>
      <c r="BG60" s="51"/>
      <c r="BH60" s="51"/>
      <c r="BI60" s="51"/>
      <c r="BJ60" s="51"/>
      <c r="BK60" s="51"/>
      <c r="BL60" s="51"/>
      <c r="BM60" s="51"/>
      <c r="BN60" s="51"/>
      <c r="BO60" s="51"/>
      <c r="BP60" s="51"/>
      <c r="BQ60" s="51"/>
      <c r="BR60" s="51"/>
      <c r="BS60" s="51"/>
      <c r="BT60" s="51"/>
      <c r="BU60" s="51"/>
      <c r="BV60" s="51"/>
      <c r="BW60" s="51"/>
      <c r="BX60" s="51"/>
      <c r="BY60" s="51"/>
      <c r="BZ60" s="51"/>
      <c r="CA60" s="51"/>
      <c r="CB60" s="51"/>
      <c r="CC60" s="51"/>
      <c r="CD60" s="51"/>
      <c r="CE60" s="51"/>
      <c r="CF60" s="51"/>
      <c r="CG60" s="51"/>
      <c r="CH60" s="51"/>
      <c r="CI60" s="51"/>
      <c r="CJ60" s="51"/>
      <c r="CK60" s="51"/>
      <c r="CL60" s="51"/>
      <c r="CM60" s="51"/>
      <c r="CN60" s="51"/>
      <c r="CO60" s="51"/>
      <c r="CP60" s="51"/>
      <c r="CQ60" s="51"/>
      <c r="CR60" s="51"/>
      <c r="CS60" s="51"/>
      <c r="CT60" s="51"/>
      <c r="CU60" s="51"/>
      <c r="CV60" s="51"/>
      <c r="CW60" s="51"/>
      <c r="CX60" s="51"/>
      <c r="CY60" s="51"/>
      <c r="CZ60" s="51"/>
      <c r="DA60" s="51"/>
    </row>
    <row r="61" spans="1:105" s="11" customFormat="1" ht="15" customHeight="1" x14ac:dyDescent="0.2">
      <c r="A61" s="62" t="s">
        <v>74</v>
      </c>
      <c r="B61" s="62"/>
      <c r="C61" s="62"/>
      <c r="D61" s="62"/>
      <c r="E61" s="62"/>
      <c r="F61" s="62"/>
      <c r="G61" s="62"/>
      <c r="H61" s="63" t="s">
        <v>76</v>
      </c>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58" t="s">
        <v>75</v>
      </c>
      <c r="AK61" s="56"/>
      <c r="AL61" s="56"/>
      <c r="AM61" s="56"/>
      <c r="AN61" s="56"/>
      <c r="AO61" s="56"/>
      <c r="AP61" s="56"/>
      <c r="AQ61" s="56"/>
      <c r="AR61" s="56"/>
      <c r="AS61" s="56"/>
      <c r="AT61" s="56"/>
      <c r="AU61" s="56"/>
      <c r="AV61" s="56"/>
      <c r="AW61" s="56"/>
      <c r="AX61" s="56"/>
      <c r="AY61" s="57"/>
      <c r="AZ61" s="64">
        <v>2586.9299999999998</v>
      </c>
      <c r="BA61" s="65"/>
      <c r="BB61" s="65"/>
      <c r="BC61" s="65"/>
      <c r="BD61" s="65"/>
      <c r="BE61" s="65"/>
      <c r="BF61" s="65"/>
      <c r="BG61" s="65"/>
      <c r="BH61" s="65"/>
      <c r="BI61" s="65"/>
      <c r="BJ61" s="65"/>
      <c r="BK61" s="65"/>
      <c r="BL61" s="65"/>
      <c r="BM61" s="65"/>
      <c r="BN61" s="65"/>
      <c r="BO61" s="65"/>
      <c r="BP61" s="65"/>
      <c r="BQ61" s="65"/>
      <c r="BR61" s="65"/>
      <c r="BS61" s="66"/>
      <c r="BT61" s="64">
        <v>2586.9340000000002</v>
      </c>
      <c r="BU61" s="65"/>
      <c r="BV61" s="65"/>
      <c r="BW61" s="65"/>
      <c r="BX61" s="65"/>
      <c r="BY61" s="65"/>
      <c r="BZ61" s="65"/>
      <c r="CA61" s="65"/>
      <c r="CB61" s="65"/>
      <c r="CC61" s="65"/>
      <c r="CD61" s="65"/>
      <c r="CE61" s="65"/>
      <c r="CF61" s="65"/>
      <c r="CG61" s="65"/>
      <c r="CH61" s="65"/>
      <c r="CI61" s="65"/>
      <c r="CJ61" s="66"/>
      <c r="CK61" s="64">
        <v>2549.6619999999998</v>
      </c>
      <c r="CL61" s="65"/>
      <c r="CM61" s="65"/>
      <c r="CN61" s="65"/>
      <c r="CO61" s="65"/>
      <c r="CP61" s="65"/>
      <c r="CQ61" s="65"/>
      <c r="CR61" s="65"/>
      <c r="CS61" s="65"/>
      <c r="CT61" s="65"/>
      <c r="CU61" s="65"/>
      <c r="CV61" s="65"/>
      <c r="CW61" s="65"/>
      <c r="CX61" s="65"/>
      <c r="CY61" s="65"/>
      <c r="CZ61" s="65"/>
      <c r="DA61" s="65"/>
    </row>
    <row r="62" spans="1:105" s="11" customFormat="1" ht="40.5" customHeight="1" x14ac:dyDescent="0.2">
      <c r="A62" s="62" t="s">
        <v>77</v>
      </c>
      <c r="B62" s="62"/>
      <c r="C62" s="62"/>
      <c r="D62" s="62"/>
      <c r="E62" s="62"/>
      <c r="F62" s="62"/>
      <c r="G62" s="62"/>
      <c r="H62" s="63" t="s">
        <v>79</v>
      </c>
      <c r="I62" s="63"/>
      <c r="J62" s="63"/>
      <c r="K62" s="63"/>
      <c r="L62" s="63"/>
      <c r="M62" s="63"/>
      <c r="N62" s="63"/>
      <c r="O62" s="63"/>
      <c r="P62" s="63"/>
      <c r="Q62" s="63"/>
      <c r="R62" s="63"/>
      <c r="S62" s="63"/>
      <c r="T62" s="63"/>
      <c r="U62" s="63"/>
      <c r="V62" s="63"/>
      <c r="W62" s="63"/>
      <c r="X62" s="63"/>
      <c r="Y62" s="63"/>
      <c r="Z62" s="63"/>
      <c r="AA62" s="63"/>
      <c r="AB62" s="63"/>
      <c r="AC62" s="63"/>
      <c r="AD62" s="63"/>
      <c r="AE62" s="63"/>
      <c r="AF62" s="63"/>
      <c r="AG62" s="63"/>
      <c r="AH62" s="63"/>
      <c r="AI62" s="63"/>
      <c r="AJ62" s="58" t="s">
        <v>78</v>
      </c>
      <c r="AK62" s="56"/>
      <c r="AL62" s="56"/>
      <c r="AM62" s="56"/>
      <c r="AN62" s="56"/>
      <c r="AO62" s="56"/>
      <c r="AP62" s="56"/>
      <c r="AQ62" s="56"/>
      <c r="AR62" s="56"/>
      <c r="AS62" s="56"/>
      <c r="AT62" s="56"/>
      <c r="AU62" s="56"/>
      <c r="AV62" s="56"/>
      <c r="AW62" s="56"/>
      <c r="AX62" s="56"/>
      <c r="AY62" s="57"/>
      <c r="AZ62" s="64">
        <f>AZ52/AZ61</f>
        <v>27.783643160039119</v>
      </c>
      <c r="BA62" s="65"/>
      <c r="BB62" s="65"/>
      <c r="BC62" s="65"/>
      <c r="BD62" s="65"/>
      <c r="BE62" s="65"/>
      <c r="BF62" s="65"/>
      <c r="BG62" s="65"/>
      <c r="BH62" s="65"/>
      <c r="BI62" s="65"/>
      <c r="BJ62" s="65"/>
      <c r="BK62" s="65"/>
      <c r="BL62" s="65"/>
      <c r="BM62" s="65"/>
      <c r="BN62" s="65"/>
      <c r="BO62" s="65"/>
      <c r="BP62" s="65"/>
      <c r="BQ62" s="65"/>
      <c r="BR62" s="65"/>
      <c r="BS62" s="66"/>
      <c r="BT62" s="64">
        <f>BT52/BT61</f>
        <v>22.991549069284332</v>
      </c>
      <c r="BU62" s="65"/>
      <c r="BV62" s="65"/>
      <c r="BW62" s="65"/>
      <c r="BX62" s="65"/>
      <c r="BY62" s="65"/>
      <c r="BZ62" s="65"/>
      <c r="CA62" s="65"/>
      <c r="CB62" s="65"/>
      <c r="CC62" s="65"/>
      <c r="CD62" s="65"/>
      <c r="CE62" s="65"/>
      <c r="CF62" s="65"/>
      <c r="CG62" s="65"/>
      <c r="CH62" s="65"/>
      <c r="CI62" s="65"/>
      <c r="CJ62" s="66"/>
      <c r="CK62" s="64">
        <f>CK52/CK61</f>
        <v>24.215503858942874</v>
      </c>
      <c r="CL62" s="65"/>
      <c r="CM62" s="65"/>
      <c r="CN62" s="65"/>
      <c r="CO62" s="65"/>
      <c r="CP62" s="65"/>
      <c r="CQ62" s="65"/>
      <c r="CR62" s="65"/>
      <c r="CS62" s="65"/>
      <c r="CT62" s="65"/>
      <c r="CU62" s="65"/>
      <c r="CV62" s="65"/>
      <c r="CW62" s="65"/>
      <c r="CX62" s="65"/>
      <c r="CY62" s="65"/>
      <c r="CZ62" s="65"/>
      <c r="DA62" s="65"/>
    </row>
    <row r="63" spans="1:105" s="11" customFormat="1" ht="54" customHeight="1" x14ac:dyDescent="0.2">
      <c r="A63" s="62" t="s">
        <v>80</v>
      </c>
      <c r="B63" s="62"/>
      <c r="C63" s="62"/>
      <c r="D63" s="62"/>
      <c r="E63" s="62"/>
      <c r="F63" s="62"/>
      <c r="G63" s="62"/>
      <c r="H63" s="63" t="s">
        <v>81</v>
      </c>
      <c r="I63" s="63"/>
      <c r="J63" s="63"/>
      <c r="K63" s="63"/>
      <c r="L63" s="63"/>
      <c r="M63" s="63"/>
      <c r="N63" s="63"/>
      <c r="O63" s="63"/>
      <c r="P63" s="63"/>
      <c r="Q63" s="63"/>
      <c r="R63" s="63"/>
      <c r="S63" s="63"/>
      <c r="T63" s="63"/>
      <c r="U63" s="63"/>
      <c r="V63" s="63"/>
      <c r="W63" s="63"/>
      <c r="X63" s="63"/>
      <c r="Y63" s="63"/>
      <c r="Z63" s="63"/>
      <c r="AA63" s="63"/>
      <c r="AB63" s="63"/>
      <c r="AC63" s="63"/>
      <c r="AD63" s="63"/>
      <c r="AE63" s="63"/>
      <c r="AF63" s="63"/>
      <c r="AG63" s="63"/>
      <c r="AH63" s="63"/>
      <c r="AI63" s="63"/>
      <c r="AJ63" s="58"/>
      <c r="AK63" s="56"/>
      <c r="AL63" s="56"/>
      <c r="AM63" s="56"/>
      <c r="AN63" s="56"/>
      <c r="AO63" s="56"/>
      <c r="AP63" s="56"/>
      <c r="AQ63" s="56"/>
      <c r="AR63" s="56"/>
      <c r="AS63" s="56"/>
      <c r="AT63" s="56"/>
      <c r="AU63" s="56"/>
      <c r="AV63" s="56"/>
      <c r="AW63" s="56"/>
      <c r="AX63" s="56"/>
      <c r="AY63" s="57"/>
      <c r="AZ63" s="64"/>
      <c r="BA63" s="65"/>
      <c r="BB63" s="65"/>
      <c r="BC63" s="65"/>
      <c r="BD63" s="65"/>
      <c r="BE63" s="65"/>
      <c r="BF63" s="65"/>
      <c r="BG63" s="65"/>
      <c r="BH63" s="65"/>
      <c r="BI63" s="65"/>
      <c r="BJ63" s="65"/>
      <c r="BK63" s="65"/>
      <c r="BL63" s="65"/>
      <c r="BM63" s="65"/>
      <c r="BN63" s="65"/>
      <c r="BO63" s="65"/>
      <c r="BP63" s="65"/>
      <c r="BQ63" s="65"/>
      <c r="BR63" s="65"/>
      <c r="BS63" s="66"/>
      <c r="BT63" s="64"/>
      <c r="BU63" s="65"/>
      <c r="BV63" s="65"/>
      <c r="BW63" s="65"/>
      <c r="BX63" s="65"/>
      <c r="BY63" s="65"/>
      <c r="BZ63" s="65"/>
      <c r="CA63" s="65"/>
      <c r="CB63" s="65"/>
      <c r="CC63" s="65"/>
      <c r="CD63" s="65"/>
      <c r="CE63" s="65"/>
      <c r="CF63" s="65"/>
      <c r="CG63" s="65"/>
      <c r="CH63" s="65"/>
      <c r="CI63" s="65"/>
      <c r="CJ63" s="66"/>
      <c r="CK63" s="64"/>
      <c r="CL63" s="65"/>
      <c r="CM63" s="65"/>
      <c r="CN63" s="65"/>
      <c r="CO63" s="65"/>
      <c r="CP63" s="65"/>
      <c r="CQ63" s="65"/>
      <c r="CR63" s="65"/>
      <c r="CS63" s="65"/>
      <c r="CT63" s="65"/>
      <c r="CU63" s="65"/>
      <c r="CV63" s="65"/>
      <c r="CW63" s="65"/>
      <c r="CX63" s="65"/>
      <c r="CY63" s="65"/>
      <c r="CZ63" s="65"/>
      <c r="DA63" s="65"/>
    </row>
    <row r="64" spans="1:105" s="11" customFormat="1" ht="27.75" customHeight="1" x14ac:dyDescent="0.2">
      <c r="A64" s="62" t="s">
        <v>82</v>
      </c>
      <c r="B64" s="62"/>
      <c r="C64" s="62"/>
      <c r="D64" s="62"/>
      <c r="E64" s="62"/>
      <c r="F64" s="62"/>
      <c r="G64" s="62"/>
      <c r="H64" s="63" t="s">
        <v>84</v>
      </c>
      <c r="I64" s="63"/>
      <c r="J64" s="63"/>
      <c r="K64" s="63"/>
      <c r="L64" s="63"/>
      <c r="M64" s="63"/>
      <c r="N64" s="63"/>
      <c r="O64" s="63"/>
      <c r="P64" s="63"/>
      <c r="Q64" s="63"/>
      <c r="R64" s="63"/>
      <c r="S64" s="63"/>
      <c r="T64" s="63"/>
      <c r="U64" s="63"/>
      <c r="V64" s="63"/>
      <c r="W64" s="63"/>
      <c r="X64" s="63"/>
      <c r="Y64" s="63"/>
      <c r="Z64" s="63"/>
      <c r="AA64" s="63"/>
      <c r="AB64" s="63"/>
      <c r="AC64" s="63"/>
      <c r="AD64" s="63"/>
      <c r="AE64" s="63"/>
      <c r="AF64" s="63"/>
      <c r="AG64" s="63"/>
      <c r="AH64" s="63"/>
      <c r="AI64" s="63"/>
      <c r="AJ64" s="58" t="s">
        <v>83</v>
      </c>
      <c r="AK64" s="56"/>
      <c r="AL64" s="56"/>
      <c r="AM64" s="56"/>
      <c r="AN64" s="56"/>
      <c r="AO64" s="56"/>
      <c r="AP64" s="56"/>
      <c r="AQ64" s="56"/>
      <c r="AR64" s="56"/>
      <c r="AS64" s="56"/>
      <c r="AT64" s="56"/>
      <c r="AU64" s="56"/>
      <c r="AV64" s="56"/>
      <c r="AW64" s="56"/>
      <c r="AX64" s="56"/>
      <c r="AY64" s="57"/>
      <c r="AZ64" s="64">
        <v>52</v>
      </c>
      <c r="BA64" s="65"/>
      <c r="BB64" s="65"/>
      <c r="BC64" s="65"/>
      <c r="BD64" s="65"/>
      <c r="BE64" s="65"/>
      <c r="BF64" s="65"/>
      <c r="BG64" s="65"/>
      <c r="BH64" s="65"/>
      <c r="BI64" s="65"/>
      <c r="BJ64" s="65"/>
      <c r="BK64" s="65"/>
      <c r="BL64" s="65"/>
      <c r="BM64" s="65"/>
      <c r="BN64" s="65"/>
      <c r="BO64" s="65"/>
      <c r="BP64" s="65"/>
      <c r="BQ64" s="65"/>
      <c r="BR64" s="65"/>
      <c r="BS64" s="66"/>
      <c r="BT64" s="64">
        <v>62</v>
      </c>
      <c r="BU64" s="65"/>
      <c r="BV64" s="65"/>
      <c r="BW64" s="65"/>
      <c r="BX64" s="65"/>
      <c r="BY64" s="65"/>
      <c r="BZ64" s="65"/>
      <c r="CA64" s="65"/>
      <c r="CB64" s="65"/>
      <c r="CC64" s="65"/>
      <c r="CD64" s="65"/>
      <c r="CE64" s="65"/>
      <c r="CF64" s="65"/>
      <c r="CG64" s="65"/>
      <c r="CH64" s="65"/>
      <c r="CI64" s="65"/>
      <c r="CJ64" s="66"/>
      <c r="CK64" s="64">
        <v>62</v>
      </c>
      <c r="CL64" s="65"/>
      <c r="CM64" s="65"/>
      <c r="CN64" s="65"/>
      <c r="CO64" s="65"/>
      <c r="CP64" s="65"/>
      <c r="CQ64" s="65"/>
      <c r="CR64" s="65"/>
      <c r="CS64" s="65"/>
      <c r="CT64" s="65"/>
      <c r="CU64" s="65"/>
      <c r="CV64" s="65"/>
      <c r="CW64" s="65"/>
      <c r="CX64" s="65"/>
      <c r="CY64" s="65"/>
      <c r="CZ64" s="65"/>
      <c r="DA64" s="65"/>
    </row>
    <row r="65" spans="1:105" s="11" customFormat="1" ht="53.25" customHeight="1" x14ac:dyDescent="0.2">
      <c r="A65" s="62" t="s">
        <v>85</v>
      </c>
      <c r="B65" s="62"/>
      <c r="C65" s="62"/>
      <c r="D65" s="62"/>
      <c r="E65" s="62"/>
      <c r="F65" s="62"/>
      <c r="G65" s="62"/>
      <c r="H65" s="63" t="s">
        <v>87</v>
      </c>
      <c r="I65" s="63"/>
      <c r="J65" s="63"/>
      <c r="K65" s="63"/>
      <c r="L65" s="63"/>
      <c r="M65" s="63"/>
      <c r="N65" s="63"/>
      <c r="O65" s="63"/>
      <c r="P65" s="63"/>
      <c r="Q65" s="63"/>
      <c r="R65" s="63"/>
      <c r="S65" s="63"/>
      <c r="T65" s="63"/>
      <c r="U65" s="63"/>
      <c r="V65" s="63"/>
      <c r="W65" s="63"/>
      <c r="X65" s="63"/>
      <c r="Y65" s="63"/>
      <c r="Z65" s="63"/>
      <c r="AA65" s="63"/>
      <c r="AB65" s="63"/>
      <c r="AC65" s="63"/>
      <c r="AD65" s="63"/>
      <c r="AE65" s="63"/>
      <c r="AF65" s="63"/>
      <c r="AG65" s="63"/>
      <c r="AH65" s="63"/>
      <c r="AI65" s="63"/>
      <c r="AJ65" s="58" t="s">
        <v>86</v>
      </c>
      <c r="AK65" s="56"/>
      <c r="AL65" s="56"/>
      <c r="AM65" s="56"/>
      <c r="AN65" s="56"/>
      <c r="AO65" s="56"/>
      <c r="AP65" s="56"/>
      <c r="AQ65" s="56"/>
      <c r="AR65" s="56"/>
      <c r="AS65" s="56"/>
      <c r="AT65" s="56"/>
      <c r="AU65" s="56"/>
      <c r="AV65" s="56"/>
      <c r="AW65" s="56"/>
      <c r="AX65" s="56"/>
      <c r="AY65" s="57"/>
      <c r="AZ65" s="64">
        <f>AZ54/AZ64/12</f>
        <v>79.9105608974359</v>
      </c>
      <c r="BA65" s="65"/>
      <c r="BB65" s="65"/>
      <c r="BC65" s="65"/>
      <c r="BD65" s="65"/>
      <c r="BE65" s="65"/>
      <c r="BF65" s="65"/>
      <c r="BG65" s="65"/>
      <c r="BH65" s="65"/>
      <c r="BI65" s="65"/>
      <c r="BJ65" s="65"/>
      <c r="BK65" s="65"/>
      <c r="BL65" s="65"/>
      <c r="BM65" s="65"/>
      <c r="BN65" s="65"/>
      <c r="BO65" s="65"/>
      <c r="BP65" s="65"/>
      <c r="BQ65" s="65"/>
      <c r="BR65" s="65"/>
      <c r="BS65" s="66"/>
      <c r="BT65" s="64">
        <f>BT54/BT64/12</f>
        <v>64.205766129032256</v>
      </c>
      <c r="BU65" s="65"/>
      <c r="BV65" s="65"/>
      <c r="BW65" s="65"/>
      <c r="BX65" s="65"/>
      <c r="BY65" s="65"/>
      <c r="BZ65" s="65"/>
      <c r="CA65" s="65"/>
      <c r="CB65" s="65"/>
      <c r="CC65" s="65"/>
      <c r="CD65" s="65"/>
      <c r="CE65" s="65"/>
      <c r="CF65" s="65"/>
      <c r="CG65" s="65"/>
      <c r="CH65" s="65"/>
      <c r="CI65" s="65"/>
      <c r="CJ65" s="66"/>
      <c r="CK65" s="64">
        <f>CK54/CK64/12</f>
        <v>66.649448924731189</v>
      </c>
      <c r="CL65" s="65"/>
      <c r="CM65" s="65"/>
      <c r="CN65" s="65"/>
      <c r="CO65" s="65"/>
      <c r="CP65" s="65"/>
      <c r="CQ65" s="65"/>
      <c r="CR65" s="65"/>
      <c r="CS65" s="65"/>
      <c r="CT65" s="65"/>
      <c r="CU65" s="65"/>
      <c r="CV65" s="65"/>
      <c r="CW65" s="65"/>
      <c r="CX65" s="65"/>
      <c r="CY65" s="65"/>
      <c r="CZ65" s="65"/>
      <c r="DA65" s="65"/>
    </row>
    <row r="66" spans="1:105" s="11" customFormat="1" ht="40.5" customHeight="1" x14ac:dyDescent="0.2">
      <c r="A66" s="62" t="s">
        <v>88</v>
      </c>
      <c r="B66" s="62"/>
      <c r="C66" s="62"/>
      <c r="D66" s="62"/>
      <c r="E66" s="62"/>
      <c r="F66" s="62"/>
      <c r="G66" s="62"/>
      <c r="H66" s="63" t="s">
        <v>89</v>
      </c>
      <c r="I66" s="63"/>
      <c r="J66" s="63"/>
      <c r="K66" s="63"/>
      <c r="L66" s="63"/>
      <c r="M66" s="63"/>
      <c r="N66" s="63"/>
      <c r="O66" s="63"/>
      <c r="P66" s="63"/>
      <c r="Q66" s="63"/>
      <c r="R66" s="63"/>
      <c r="S66" s="63"/>
      <c r="T66" s="63"/>
      <c r="U66" s="63"/>
      <c r="V66" s="63"/>
      <c r="W66" s="63"/>
      <c r="X66" s="63"/>
      <c r="Y66" s="63"/>
      <c r="Z66" s="63"/>
      <c r="AA66" s="63"/>
      <c r="AB66" s="63"/>
      <c r="AC66" s="63"/>
      <c r="AD66" s="63"/>
      <c r="AE66" s="63"/>
      <c r="AF66" s="63"/>
      <c r="AG66" s="63"/>
      <c r="AH66" s="63"/>
      <c r="AI66" s="63"/>
      <c r="AJ66" s="58"/>
      <c r="AK66" s="56"/>
      <c r="AL66" s="56"/>
      <c r="AM66" s="56"/>
      <c r="AN66" s="56"/>
      <c r="AO66" s="56"/>
      <c r="AP66" s="56"/>
      <c r="AQ66" s="56"/>
      <c r="AR66" s="56"/>
      <c r="AS66" s="56"/>
      <c r="AT66" s="56"/>
      <c r="AU66" s="56"/>
      <c r="AV66" s="56"/>
      <c r="AW66" s="56"/>
      <c r="AX66" s="56"/>
      <c r="AY66" s="57"/>
      <c r="AZ66" s="64"/>
      <c r="BA66" s="65"/>
      <c r="BB66" s="65"/>
      <c r="BC66" s="65"/>
      <c r="BD66" s="65"/>
      <c r="BE66" s="65"/>
      <c r="BF66" s="65"/>
      <c r="BG66" s="65"/>
      <c r="BH66" s="65"/>
      <c r="BI66" s="65"/>
      <c r="BJ66" s="65"/>
      <c r="BK66" s="65"/>
      <c r="BL66" s="65"/>
      <c r="BM66" s="65"/>
      <c r="BN66" s="65"/>
      <c r="BO66" s="65"/>
      <c r="BP66" s="65"/>
      <c r="BQ66" s="65"/>
      <c r="BR66" s="65"/>
      <c r="BS66" s="66"/>
      <c r="BT66" s="64"/>
      <c r="BU66" s="65"/>
      <c r="BV66" s="65"/>
      <c r="BW66" s="65"/>
      <c r="BX66" s="65"/>
      <c r="BY66" s="65"/>
      <c r="BZ66" s="65"/>
      <c r="CA66" s="65"/>
      <c r="CB66" s="65"/>
      <c r="CC66" s="65"/>
      <c r="CD66" s="65"/>
      <c r="CE66" s="65"/>
      <c r="CF66" s="65"/>
      <c r="CG66" s="65"/>
      <c r="CH66" s="65"/>
      <c r="CI66" s="65"/>
      <c r="CJ66" s="66"/>
      <c r="CK66" s="64"/>
      <c r="CL66" s="65"/>
      <c r="CM66" s="65"/>
      <c r="CN66" s="65"/>
      <c r="CO66" s="65"/>
      <c r="CP66" s="65"/>
      <c r="CQ66" s="65"/>
      <c r="CR66" s="65"/>
      <c r="CS66" s="65"/>
      <c r="CT66" s="65"/>
      <c r="CU66" s="65"/>
      <c r="CV66" s="65"/>
      <c r="CW66" s="65"/>
      <c r="CX66" s="65"/>
      <c r="CY66" s="65"/>
      <c r="CZ66" s="65"/>
      <c r="DA66" s="65"/>
    </row>
    <row r="67" spans="1:105" s="11" customFormat="1" ht="54" customHeight="1" x14ac:dyDescent="0.2">
      <c r="A67" s="62" t="s">
        <v>90</v>
      </c>
      <c r="B67" s="62"/>
      <c r="C67" s="62"/>
      <c r="D67" s="62"/>
      <c r="E67" s="62"/>
      <c r="F67" s="62"/>
      <c r="G67" s="62"/>
      <c r="H67" s="63" t="s">
        <v>91</v>
      </c>
      <c r="I67" s="63"/>
      <c r="J67" s="63"/>
      <c r="K67" s="63"/>
      <c r="L67" s="63"/>
      <c r="M67" s="63"/>
      <c r="N67" s="63"/>
      <c r="O67" s="63"/>
      <c r="P67" s="63"/>
      <c r="Q67" s="63"/>
      <c r="R67" s="63"/>
      <c r="S67" s="63"/>
      <c r="T67" s="63"/>
      <c r="U67" s="63"/>
      <c r="V67" s="63"/>
      <c r="W67" s="63"/>
      <c r="X67" s="63"/>
      <c r="Y67" s="63"/>
      <c r="Z67" s="63"/>
      <c r="AA67" s="63"/>
      <c r="AB67" s="63"/>
      <c r="AC67" s="63"/>
      <c r="AD67" s="63"/>
      <c r="AE67" s="63"/>
      <c r="AF67" s="63"/>
      <c r="AG67" s="63"/>
      <c r="AH67" s="63"/>
      <c r="AI67" s="63"/>
      <c r="AJ67" s="58" t="s">
        <v>28</v>
      </c>
      <c r="AK67" s="56"/>
      <c r="AL67" s="56"/>
      <c r="AM67" s="56"/>
      <c r="AN67" s="56"/>
      <c r="AO67" s="56"/>
      <c r="AP67" s="56"/>
      <c r="AQ67" s="56"/>
      <c r="AR67" s="56"/>
      <c r="AS67" s="56"/>
      <c r="AT67" s="56"/>
      <c r="AU67" s="56"/>
      <c r="AV67" s="56"/>
      <c r="AW67" s="56"/>
      <c r="AX67" s="56"/>
      <c r="AY67" s="57"/>
      <c r="AZ67" s="64">
        <v>10</v>
      </c>
      <c r="BA67" s="65"/>
      <c r="BB67" s="65"/>
      <c r="BC67" s="65"/>
      <c r="BD67" s="65"/>
      <c r="BE67" s="65"/>
      <c r="BF67" s="65"/>
      <c r="BG67" s="65"/>
      <c r="BH67" s="65"/>
      <c r="BI67" s="65"/>
      <c r="BJ67" s="65"/>
      <c r="BK67" s="65"/>
      <c r="BL67" s="65"/>
      <c r="BM67" s="65"/>
      <c r="BN67" s="65"/>
      <c r="BO67" s="65"/>
      <c r="BP67" s="65"/>
      <c r="BQ67" s="65"/>
      <c r="BR67" s="65"/>
      <c r="BS67" s="66"/>
      <c r="BT67" s="64">
        <v>10</v>
      </c>
      <c r="BU67" s="65"/>
      <c r="BV67" s="65"/>
      <c r="BW67" s="65"/>
      <c r="BX67" s="65"/>
      <c r="BY67" s="65"/>
      <c r="BZ67" s="65"/>
      <c r="CA67" s="65"/>
      <c r="CB67" s="65"/>
      <c r="CC67" s="65"/>
      <c r="CD67" s="65"/>
      <c r="CE67" s="65"/>
      <c r="CF67" s="65"/>
      <c r="CG67" s="65"/>
      <c r="CH67" s="65"/>
      <c r="CI67" s="65"/>
      <c r="CJ67" s="66"/>
      <c r="CK67" s="64">
        <v>10</v>
      </c>
      <c r="CL67" s="65"/>
      <c r="CM67" s="65"/>
      <c r="CN67" s="65"/>
      <c r="CO67" s="65"/>
      <c r="CP67" s="65"/>
      <c r="CQ67" s="65"/>
      <c r="CR67" s="65"/>
      <c r="CS67" s="65"/>
      <c r="CT67" s="65"/>
      <c r="CU67" s="65"/>
      <c r="CV67" s="65"/>
      <c r="CW67" s="65"/>
      <c r="CX67" s="65"/>
      <c r="CY67" s="65"/>
      <c r="CZ67" s="65"/>
      <c r="DA67" s="65"/>
    </row>
    <row r="68" spans="1:105" s="11" customFormat="1" ht="66" customHeight="1" x14ac:dyDescent="0.2">
      <c r="A68" s="62" t="s">
        <v>92</v>
      </c>
      <c r="B68" s="62"/>
      <c r="C68" s="62"/>
      <c r="D68" s="62"/>
      <c r="E68" s="62"/>
      <c r="F68" s="62"/>
      <c r="G68" s="62"/>
      <c r="H68" s="63" t="s">
        <v>93</v>
      </c>
      <c r="I68" s="63"/>
      <c r="J68" s="63"/>
      <c r="K68" s="63"/>
      <c r="L68" s="63"/>
      <c r="M68" s="63"/>
      <c r="N68" s="63"/>
      <c r="O68" s="63"/>
      <c r="P68" s="63"/>
      <c r="Q68" s="63"/>
      <c r="R68" s="63"/>
      <c r="S68" s="63"/>
      <c r="T68" s="63"/>
      <c r="U68" s="63"/>
      <c r="V68" s="63"/>
      <c r="W68" s="63"/>
      <c r="X68" s="63"/>
      <c r="Y68" s="63"/>
      <c r="Z68" s="63"/>
      <c r="AA68" s="63"/>
      <c r="AB68" s="63"/>
      <c r="AC68" s="63"/>
      <c r="AD68" s="63"/>
      <c r="AE68" s="63"/>
      <c r="AF68" s="63"/>
      <c r="AG68" s="63"/>
      <c r="AH68" s="63"/>
      <c r="AI68" s="63"/>
      <c r="AJ68" s="58" t="s">
        <v>28</v>
      </c>
      <c r="AK68" s="56"/>
      <c r="AL68" s="56"/>
      <c r="AM68" s="56"/>
      <c r="AN68" s="56"/>
      <c r="AO68" s="56"/>
      <c r="AP68" s="56"/>
      <c r="AQ68" s="56"/>
      <c r="AR68" s="56"/>
      <c r="AS68" s="56"/>
      <c r="AT68" s="56"/>
      <c r="AU68" s="56"/>
      <c r="AV68" s="56"/>
      <c r="AW68" s="56"/>
      <c r="AX68" s="56"/>
      <c r="AY68" s="57"/>
      <c r="AZ68" s="64"/>
      <c r="BA68" s="65"/>
      <c r="BB68" s="65"/>
      <c r="BC68" s="65"/>
      <c r="BD68" s="65"/>
      <c r="BE68" s="65"/>
      <c r="BF68" s="65"/>
      <c r="BG68" s="65"/>
      <c r="BH68" s="65"/>
      <c r="BI68" s="65"/>
      <c r="BJ68" s="65"/>
      <c r="BK68" s="65"/>
      <c r="BL68" s="65"/>
      <c r="BM68" s="65"/>
      <c r="BN68" s="65"/>
      <c r="BO68" s="65"/>
      <c r="BP68" s="65"/>
      <c r="BQ68" s="65"/>
      <c r="BR68" s="65"/>
      <c r="BS68" s="66"/>
      <c r="BT68" s="64"/>
      <c r="BU68" s="65"/>
      <c r="BV68" s="65"/>
      <c r="BW68" s="65"/>
      <c r="BX68" s="65"/>
      <c r="BY68" s="65"/>
      <c r="BZ68" s="65"/>
      <c r="CA68" s="65"/>
      <c r="CB68" s="65"/>
      <c r="CC68" s="65"/>
      <c r="CD68" s="65"/>
      <c r="CE68" s="65"/>
      <c r="CF68" s="65"/>
      <c r="CG68" s="65"/>
      <c r="CH68" s="65"/>
      <c r="CI68" s="65"/>
      <c r="CJ68" s="66"/>
      <c r="CK68" s="64"/>
      <c r="CL68" s="65"/>
      <c r="CM68" s="65"/>
      <c r="CN68" s="65"/>
      <c r="CO68" s="65"/>
      <c r="CP68" s="65"/>
      <c r="CQ68" s="65"/>
      <c r="CR68" s="65"/>
      <c r="CS68" s="65"/>
      <c r="CT68" s="65"/>
      <c r="CU68" s="65"/>
      <c r="CV68" s="65"/>
      <c r="CW68" s="65"/>
      <c r="CX68" s="65"/>
      <c r="CY68" s="65"/>
      <c r="CZ68" s="65"/>
      <c r="DA68" s="65"/>
    </row>
  </sheetData>
  <mergeCells count="227">
    <mergeCell ref="A68:G68"/>
    <mergeCell ref="H68:AI68"/>
    <mergeCell ref="AJ68:AY68"/>
    <mergeCell ref="AZ68:BS68"/>
    <mergeCell ref="BT66:CJ66"/>
    <mergeCell ref="CK66:DA66"/>
    <mergeCell ref="BT67:CJ67"/>
    <mergeCell ref="CK67:DA67"/>
    <mergeCell ref="BT68:CJ68"/>
    <mergeCell ref="CK68:DA68"/>
    <mergeCell ref="A66:G66"/>
    <mergeCell ref="H66:AI66"/>
    <mergeCell ref="AJ66:AY66"/>
    <mergeCell ref="AZ66:BS66"/>
    <mergeCell ref="A67:G67"/>
    <mergeCell ref="H67:AI67"/>
    <mergeCell ref="AJ67:AY67"/>
    <mergeCell ref="AZ67:BS67"/>
    <mergeCell ref="AJ64:AY64"/>
    <mergeCell ref="AZ64:BS64"/>
    <mergeCell ref="BT62:CJ62"/>
    <mergeCell ref="CK62:DA62"/>
    <mergeCell ref="BT63:CJ63"/>
    <mergeCell ref="CK63:DA63"/>
    <mergeCell ref="BT65:CJ65"/>
    <mergeCell ref="CK65:DA65"/>
    <mergeCell ref="A62:G62"/>
    <mergeCell ref="H62:AI62"/>
    <mergeCell ref="AJ62:AY62"/>
    <mergeCell ref="AZ62:BS62"/>
    <mergeCell ref="BT64:CJ64"/>
    <mergeCell ref="CK64:DA64"/>
    <mergeCell ref="A63:G63"/>
    <mergeCell ref="H63:AI63"/>
    <mergeCell ref="AJ63:AY63"/>
    <mergeCell ref="AZ63:BS63"/>
    <mergeCell ref="A64:G64"/>
    <mergeCell ref="H64:AI64"/>
    <mergeCell ref="A65:G65"/>
    <mergeCell ref="H65:AI65"/>
    <mergeCell ref="AJ65:AY65"/>
    <mergeCell ref="AZ65:BS65"/>
    <mergeCell ref="CK58:DA58"/>
    <mergeCell ref="BT59:CJ59"/>
    <mergeCell ref="CK59:DA59"/>
    <mergeCell ref="BT61:CJ61"/>
    <mergeCell ref="CK61:DA61"/>
    <mergeCell ref="A58:G58"/>
    <mergeCell ref="H58:AI58"/>
    <mergeCell ref="AJ58:AY58"/>
    <mergeCell ref="AZ58:BS58"/>
    <mergeCell ref="A59:G59"/>
    <mergeCell ref="H59:AI59"/>
    <mergeCell ref="AJ59:AY59"/>
    <mergeCell ref="AZ59:BS59"/>
    <mergeCell ref="A60:G60"/>
    <mergeCell ref="H60:AI60"/>
    <mergeCell ref="A61:G61"/>
    <mergeCell ref="H61:AI61"/>
    <mergeCell ref="AJ61:AY61"/>
    <mergeCell ref="AZ61:BS61"/>
    <mergeCell ref="AJ60:AY60"/>
    <mergeCell ref="BT58:CJ58"/>
    <mergeCell ref="CK54:DA54"/>
    <mergeCell ref="BT55:CJ55"/>
    <mergeCell ref="CK55:DA55"/>
    <mergeCell ref="BT57:CJ57"/>
    <mergeCell ref="CK57:DA57"/>
    <mergeCell ref="A54:G54"/>
    <mergeCell ref="H54:AI54"/>
    <mergeCell ref="AJ54:AY54"/>
    <mergeCell ref="AZ54:BS54"/>
    <mergeCell ref="BT56:CJ56"/>
    <mergeCell ref="CK56:DA56"/>
    <mergeCell ref="A55:G55"/>
    <mergeCell ref="H55:AI55"/>
    <mergeCell ref="AJ55:AY55"/>
    <mergeCell ref="AZ55:BS55"/>
    <mergeCell ref="A56:G56"/>
    <mergeCell ref="H56:AI56"/>
    <mergeCell ref="A57:G57"/>
    <mergeCell ref="H57:AI57"/>
    <mergeCell ref="AJ57:AY57"/>
    <mergeCell ref="AZ57:BS57"/>
    <mergeCell ref="AJ56:AY56"/>
    <mergeCell ref="AZ56:BS56"/>
    <mergeCell ref="BT54:CJ54"/>
    <mergeCell ref="BT53:CJ53"/>
    <mergeCell ref="CK53:DA53"/>
    <mergeCell ref="A50:G50"/>
    <mergeCell ref="H50:AI50"/>
    <mergeCell ref="AJ50:AY50"/>
    <mergeCell ref="AZ50:BS50"/>
    <mergeCell ref="BT52:CJ52"/>
    <mergeCell ref="CK52:DA52"/>
    <mergeCell ref="A51:G51"/>
    <mergeCell ref="H51:AI51"/>
    <mergeCell ref="AJ51:AY51"/>
    <mergeCell ref="AZ51:BS51"/>
    <mergeCell ref="A52:G52"/>
    <mergeCell ref="H52:AI52"/>
    <mergeCell ref="A53:G53"/>
    <mergeCell ref="H53:AI53"/>
    <mergeCell ref="AJ53:AY53"/>
    <mergeCell ref="AZ53:BS53"/>
    <mergeCell ref="AJ52:AY52"/>
    <mergeCell ref="AZ52:BS52"/>
    <mergeCell ref="BT50:CJ50"/>
    <mergeCell ref="A49:G49"/>
    <mergeCell ref="H49:AI49"/>
    <mergeCell ref="AJ49:AY49"/>
    <mergeCell ref="AJ48:AY48"/>
    <mergeCell ref="AZ48:BS48"/>
    <mergeCell ref="BT46:CJ46"/>
    <mergeCell ref="CK50:DA50"/>
    <mergeCell ref="BT51:CJ51"/>
    <mergeCell ref="CK51:DA51"/>
    <mergeCell ref="CK46:DA46"/>
    <mergeCell ref="BT47:CJ47"/>
    <mergeCell ref="CK47:DA47"/>
    <mergeCell ref="A46:G46"/>
    <mergeCell ref="H46:AI46"/>
    <mergeCell ref="AJ46:AY46"/>
    <mergeCell ref="AZ46:BS46"/>
    <mergeCell ref="BT48:CJ48"/>
    <mergeCell ref="CK48:DA48"/>
    <mergeCell ref="A47:G47"/>
    <mergeCell ref="H47:AI47"/>
    <mergeCell ref="AJ47:AY47"/>
    <mergeCell ref="AZ47:BS47"/>
    <mergeCell ref="A48:G48"/>
    <mergeCell ref="H48:AI48"/>
    <mergeCell ref="CK42:DA42"/>
    <mergeCell ref="BT43:CJ43"/>
    <mergeCell ref="CK43:DA43"/>
    <mergeCell ref="BT45:CJ45"/>
    <mergeCell ref="CK45:DA45"/>
    <mergeCell ref="A42:G42"/>
    <mergeCell ref="H42:AI42"/>
    <mergeCell ref="AJ42:AY42"/>
    <mergeCell ref="AZ42:BS42"/>
    <mergeCell ref="BT44:CJ44"/>
    <mergeCell ref="CK44:DA44"/>
    <mergeCell ref="A43:G43"/>
    <mergeCell ref="H43:AI43"/>
    <mergeCell ref="AJ43:AY43"/>
    <mergeCell ref="AZ43:BS43"/>
    <mergeCell ref="A44:G44"/>
    <mergeCell ref="H44:AI44"/>
    <mergeCell ref="A45:G45"/>
    <mergeCell ref="H45:AI45"/>
    <mergeCell ref="AJ45:AY45"/>
    <mergeCell ref="AZ45:BS45"/>
    <mergeCell ref="AJ44:AY44"/>
    <mergeCell ref="AZ44:BS44"/>
    <mergeCell ref="BT42:CJ42"/>
    <mergeCell ref="CK38:DA38"/>
    <mergeCell ref="BT39:CJ39"/>
    <mergeCell ref="CK39:DA39"/>
    <mergeCell ref="BT41:CJ41"/>
    <mergeCell ref="CK41:DA41"/>
    <mergeCell ref="A38:G38"/>
    <mergeCell ref="H38:AI38"/>
    <mergeCell ref="AJ38:AY38"/>
    <mergeCell ref="BT40:CJ40"/>
    <mergeCell ref="CK40:DA40"/>
    <mergeCell ref="AZ38:BS38"/>
    <mergeCell ref="A39:G39"/>
    <mergeCell ref="H39:AI39"/>
    <mergeCell ref="AJ39:AY39"/>
    <mergeCell ref="AZ39:BS39"/>
    <mergeCell ref="A40:G40"/>
    <mergeCell ref="H40:AI40"/>
    <mergeCell ref="A41:G41"/>
    <mergeCell ref="H41:AI41"/>
    <mergeCell ref="AJ41:AY41"/>
    <mergeCell ref="AZ41:BS41"/>
    <mergeCell ref="AJ40:AY40"/>
    <mergeCell ref="AZ40:BS40"/>
    <mergeCell ref="BT38:CJ38"/>
    <mergeCell ref="A37:G37"/>
    <mergeCell ref="H37:AI37"/>
    <mergeCell ref="AJ37:AY37"/>
    <mergeCell ref="AZ37:BS37"/>
    <mergeCell ref="BT37:CJ37"/>
    <mergeCell ref="CK37:DA37"/>
    <mergeCell ref="A36:G36"/>
    <mergeCell ref="H36:AI36"/>
    <mergeCell ref="AJ36:AY36"/>
    <mergeCell ref="AZ36:BS36"/>
    <mergeCell ref="BT36:CJ36"/>
    <mergeCell ref="AV11:CD11"/>
    <mergeCell ref="A12:DA12"/>
    <mergeCell ref="A14:DA14"/>
    <mergeCell ref="A15:DA15"/>
    <mergeCell ref="A16:DA16"/>
    <mergeCell ref="A18:DA18"/>
    <mergeCell ref="AF27:DA27"/>
    <mergeCell ref="Z28:DA28"/>
    <mergeCell ref="H29:DA29"/>
    <mergeCell ref="AB20:DA20"/>
    <mergeCell ref="A31:DA31"/>
    <mergeCell ref="CK36:DA36"/>
    <mergeCell ref="AZ60:DA60"/>
    <mergeCell ref="AZ49:DA49"/>
    <mergeCell ref="BQ4:DA4"/>
    <mergeCell ref="BQ2:DA2"/>
    <mergeCell ref="AH21:DA21"/>
    <mergeCell ref="A8:DA8"/>
    <mergeCell ref="A10:DA10"/>
    <mergeCell ref="A33:AI33"/>
    <mergeCell ref="AJ33:AY33"/>
    <mergeCell ref="AZ33:BS33"/>
    <mergeCell ref="BT33:CJ33"/>
    <mergeCell ref="CK33:DA33"/>
    <mergeCell ref="X22:DA22"/>
    <mergeCell ref="X23:DA23"/>
    <mergeCell ref="H24:DA24"/>
    <mergeCell ref="H25:DA25"/>
    <mergeCell ref="Z26:DA26"/>
    <mergeCell ref="A34:DA34"/>
    <mergeCell ref="A35:G35"/>
    <mergeCell ref="H35:AI35"/>
    <mergeCell ref="AJ35:AY35"/>
    <mergeCell ref="AZ35:BS35"/>
    <mergeCell ref="BT35:CJ35"/>
    <mergeCell ref="CK35:DA35"/>
  </mergeCells>
  <phoneticPr fontId="0" type="noConversion"/>
  <hyperlinks>
    <hyperlink ref="AF27" r:id="rId1" xr:uid="{00000000-0004-0000-0000-000000000000}"/>
  </hyperlinks>
  <pageMargins left="0.78740157480314965" right="0.51181102362204722" top="0.59055118110236227" bottom="0.39370078740157483" header="0.19685039370078741" footer="0.19685039370078741"/>
  <pageSetup paperSize="9" scale="98" orientation="portrait" r:id="rId2"/>
  <headerFooter alignWithMargins="0">
    <oddHeader>&amp;R&amp;"Times New Roman,обычный"&amp;7Подготовлено с использованием системы &amp;"Times New Roman,полужирный"КонсультантПлюс</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A48"/>
  <sheetViews>
    <sheetView view="pageBreakPreview" zoomScaleNormal="100" zoomScaleSheetLayoutView="100" workbookViewId="0">
      <selection activeCell="V46" sqref="V46:DA46"/>
    </sheetView>
  </sheetViews>
  <sheetFormatPr defaultColWidth="0.85546875" defaultRowHeight="15.75" x14ac:dyDescent="0.25"/>
  <cols>
    <col min="1" max="34" width="0.85546875" style="7"/>
    <col min="35" max="35" width="2.85546875" style="7" customWidth="1"/>
    <col min="36" max="51" width="0.85546875" style="7"/>
    <col min="52" max="59" width="0.85546875" style="1"/>
    <col min="60" max="60" width="2.28515625" style="1" customWidth="1"/>
    <col min="61" max="69" width="0.85546875" style="1"/>
    <col min="70" max="70" width="0.85546875" style="1" customWidth="1"/>
    <col min="71" max="73" width="0.85546875" style="1"/>
    <col min="74" max="74" width="0.85546875" style="1" customWidth="1"/>
    <col min="75" max="76" width="0.85546875" style="1"/>
    <col min="77" max="77" width="1.42578125" style="1" customWidth="1"/>
    <col min="78" max="86" width="0.85546875" style="1"/>
    <col min="87" max="87" width="1.5703125" style="1" customWidth="1"/>
    <col min="88" max="88" width="0.85546875" style="1" customWidth="1"/>
    <col min="89" max="16384" width="0.85546875" style="1"/>
  </cols>
  <sheetData>
    <row r="1" spans="1:105" x14ac:dyDescent="0.25">
      <c r="B1" s="100" t="s">
        <v>97</v>
      </c>
      <c r="C1" s="100"/>
      <c r="D1" s="100"/>
      <c r="E1" s="100"/>
      <c r="F1" s="100"/>
      <c r="G1" s="100"/>
      <c r="H1" s="100"/>
      <c r="I1" s="100"/>
      <c r="J1" s="100"/>
      <c r="K1" s="100"/>
      <c r="L1" s="100"/>
      <c r="M1" s="100"/>
      <c r="N1" s="100"/>
      <c r="O1" s="100"/>
      <c r="P1" s="100"/>
      <c r="Q1" s="100"/>
      <c r="R1" s="100"/>
      <c r="S1" s="100"/>
      <c r="T1" s="100"/>
      <c r="U1" s="100"/>
      <c r="V1" s="100"/>
      <c r="W1" s="100"/>
      <c r="X1" s="100"/>
      <c r="Y1" s="100"/>
      <c r="Z1" s="100"/>
      <c r="AA1" s="100"/>
      <c r="AB1" s="100"/>
      <c r="AC1" s="100"/>
      <c r="AD1" s="100"/>
      <c r="AE1" s="100"/>
      <c r="AF1" s="100"/>
      <c r="AG1" s="100"/>
      <c r="AH1" s="100"/>
      <c r="AI1" s="100"/>
      <c r="AJ1" s="100"/>
      <c r="AK1" s="100"/>
      <c r="AL1" s="100"/>
      <c r="AM1" s="100"/>
      <c r="AN1" s="100"/>
      <c r="AO1" s="100"/>
      <c r="AP1" s="100"/>
      <c r="AQ1" s="100"/>
      <c r="AR1" s="100"/>
      <c r="AS1" s="100"/>
      <c r="AT1" s="100"/>
      <c r="AU1" s="100"/>
      <c r="AV1" s="100"/>
      <c r="AW1" s="100"/>
      <c r="AX1" s="100"/>
      <c r="AY1" s="100"/>
      <c r="AZ1" s="100"/>
      <c r="BA1" s="100"/>
      <c r="BB1" s="100"/>
      <c r="BC1" s="100"/>
      <c r="BD1" s="100"/>
      <c r="BE1" s="100"/>
      <c r="BF1" s="100"/>
      <c r="BG1" s="100"/>
      <c r="BH1" s="100"/>
      <c r="BI1" s="100"/>
      <c r="BJ1" s="100"/>
      <c r="BK1" s="100"/>
      <c r="BL1" s="100"/>
      <c r="BM1" s="100"/>
      <c r="BN1" s="100"/>
      <c r="BO1" s="100"/>
      <c r="BP1" s="100"/>
      <c r="BQ1" s="100"/>
      <c r="BR1" s="100"/>
      <c r="BS1" s="100"/>
      <c r="BT1" s="100"/>
      <c r="BU1" s="100"/>
      <c r="BV1" s="100"/>
      <c r="BW1" s="100"/>
      <c r="BX1" s="100"/>
      <c r="BY1" s="100"/>
      <c r="BZ1" s="100"/>
      <c r="CA1" s="100"/>
      <c r="CB1" s="100"/>
      <c r="CC1" s="100"/>
      <c r="CD1" s="100"/>
      <c r="CE1" s="100"/>
      <c r="CF1" s="100"/>
      <c r="CG1" s="100"/>
      <c r="CH1" s="100"/>
      <c r="CI1" s="100"/>
      <c r="CJ1" s="100"/>
      <c r="CK1" s="100"/>
      <c r="CL1" s="100"/>
      <c r="CM1" s="100"/>
      <c r="CN1" s="100"/>
      <c r="CO1" s="100"/>
      <c r="CP1" s="100"/>
      <c r="CQ1" s="100"/>
      <c r="CR1" s="100"/>
      <c r="CS1" s="100"/>
      <c r="CT1" s="100"/>
      <c r="CU1" s="100"/>
      <c r="CV1" s="100"/>
      <c r="CW1" s="100"/>
      <c r="CX1" s="100"/>
      <c r="CY1" s="100"/>
      <c r="CZ1" s="100"/>
      <c r="DA1" s="3"/>
    </row>
    <row r="3" spans="1:105" s="2" customFormat="1" ht="49.5" customHeight="1" x14ac:dyDescent="0.2">
      <c r="A3" s="101" t="s">
        <v>0</v>
      </c>
      <c r="B3" s="101"/>
      <c r="C3" s="101"/>
      <c r="D3" s="101"/>
      <c r="E3" s="101"/>
      <c r="F3" s="101"/>
      <c r="G3" s="101"/>
      <c r="H3" s="101"/>
      <c r="I3" s="101"/>
      <c r="J3" s="101"/>
      <c r="K3" s="101"/>
      <c r="L3" s="101"/>
      <c r="M3" s="101"/>
      <c r="N3" s="101"/>
      <c r="O3" s="101"/>
      <c r="P3" s="101"/>
      <c r="Q3" s="101"/>
      <c r="R3" s="101"/>
      <c r="S3" s="101"/>
      <c r="T3" s="101"/>
      <c r="U3" s="101"/>
      <c r="V3" s="101"/>
      <c r="W3" s="101"/>
      <c r="X3" s="101"/>
      <c r="Y3" s="101"/>
      <c r="Z3" s="101"/>
      <c r="AA3" s="101"/>
      <c r="AB3" s="101"/>
      <c r="AC3" s="101"/>
      <c r="AD3" s="101"/>
      <c r="AE3" s="101"/>
      <c r="AF3" s="101"/>
      <c r="AG3" s="101"/>
      <c r="AH3" s="101"/>
      <c r="AI3" s="102"/>
      <c r="AJ3" s="105" t="s">
        <v>1</v>
      </c>
      <c r="AK3" s="101"/>
      <c r="AL3" s="101"/>
      <c r="AM3" s="101"/>
      <c r="AN3" s="101"/>
      <c r="AO3" s="101"/>
      <c r="AP3" s="101"/>
      <c r="AQ3" s="101"/>
      <c r="AR3" s="101"/>
      <c r="AS3" s="101"/>
      <c r="AT3" s="101"/>
      <c r="AU3" s="101"/>
      <c r="AV3" s="101"/>
      <c r="AW3" s="101"/>
      <c r="AX3" s="101"/>
      <c r="AY3" s="102"/>
      <c r="AZ3" s="86" t="s">
        <v>204</v>
      </c>
      <c r="BA3" s="87"/>
      <c r="BB3" s="87"/>
      <c r="BC3" s="87"/>
      <c r="BD3" s="87"/>
      <c r="BE3" s="87"/>
      <c r="BF3" s="87"/>
      <c r="BG3" s="87"/>
      <c r="BH3" s="87"/>
      <c r="BI3" s="87"/>
      <c r="BJ3" s="87"/>
      <c r="BK3" s="87"/>
      <c r="BL3" s="87"/>
      <c r="BM3" s="87"/>
      <c r="BN3" s="87"/>
      <c r="BO3" s="87"/>
      <c r="BP3" s="87"/>
      <c r="BQ3" s="88"/>
      <c r="BR3" s="86" t="s">
        <v>205</v>
      </c>
      <c r="BS3" s="87"/>
      <c r="BT3" s="87"/>
      <c r="BU3" s="87"/>
      <c r="BV3" s="87"/>
      <c r="BW3" s="87"/>
      <c r="BX3" s="87"/>
      <c r="BY3" s="87"/>
      <c r="BZ3" s="87"/>
      <c r="CA3" s="87"/>
      <c r="CB3" s="87"/>
      <c r="CC3" s="87"/>
      <c r="CD3" s="87"/>
      <c r="CE3" s="87"/>
      <c r="CF3" s="87"/>
      <c r="CG3" s="87"/>
      <c r="CH3" s="87"/>
      <c r="CI3" s="88"/>
      <c r="CJ3" s="86" t="s">
        <v>206</v>
      </c>
      <c r="CK3" s="87"/>
      <c r="CL3" s="87"/>
      <c r="CM3" s="87"/>
      <c r="CN3" s="87"/>
      <c r="CO3" s="87"/>
      <c r="CP3" s="87"/>
      <c r="CQ3" s="87"/>
      <c r="CR3" s="87"/>
      <c r="CS3" s="87"/>
      <c r="CT3" s="87"/>
      <c r="CU3" s="87"/>
      <c r="CV3" s="87"/>
      <c r="CW3" s="87"/>
      <c r="CX3" s="87"/>
      <c r="CY3" s="87"/>
      <c r="CZ3" s="87"/>
      <c r="DA3" s="87"/>
    </row>
    <row r="4" spans="1:105" s="2" customFormat="1" ht="40.5" customHeight="1" x14ac:dyDescent="0.2">
      <c r="A4" s="103"/>
      <c r="B4" s="103"/>
      <c r="C4" s="103"/>
      <c r="D4" s="103"/>
      <c r="E4" s="103"/>
      <c r="F4" s="103"/>
      <c r="G4" s="103"/>
      <c r="H4" s="103"/>
      <c r="I4" s="103"/>
      <c r="J4" s="103"/>
      <c r="K4" s="103"/>
      <c r="L4" s="103"/>
      <c r="M4" s="103"/>
      <c r="N4" s="103"/>
      <c r="O4" s="103"/>
      <c r="P4" s="103"/>
      <c r="Q4" s="103"/>
      <c r="R4" s="103"/>
      <c r="S4" s="103"/>
      <c r="T4" s="103"/>
      <c r="U4" s="103"/>
      <c r="V4" s="103"/>
      <c r="W4" s="103"/>
      <c r="X4" s="103"/>
      <c r="Y4" s="103"/>
      <c r="Z4" s="103"/>
      <c r="AA4" s="103"/>
      <c r="AB4" s="103"/>
      <c r="AC4" s="103"/>
      <c r="AD4" s="103"/>
      <c r="AE4" s="103"/>
      <c r="AF4" s="103"/>
      <c r="AG4" s="103"/>
      <c r="AH4" s="103"/>
      <c r="AI4" s="104"/>
      <c r="AJ4" s="106"/>
      <c r="AK4" s="103"/>
      <c r="AL4" s="103"/>
      <c r="AM4" s="103"/>
      <c r="AN4" s="103"/>
      <c r="AO4" s="103"/>
      <c r="AP4" s="103"/>
      <c r="AQ4" s="103"/>
      <c r="AR4" s="103"/>
      <c r="AS4" s="103"/>
      <c r="AT4" s="103"/>
      <c r="AU4" s="103"/>
      <c r="AV4" s="103"/>
      <c r="AW4" s="103"/>
      <c r="AX4" s="103"/>
      <c r="AY4" s="104"/>
      <c r="AZ4" s="86" t="s">
        <v>98</v>
      </c>
      <c r="BA4" s="87"/>
      <c r="BB4" s="87"/>
      <c r="BC4" s="87"/>
      <c r="BD4" s="87"/>
      <c r="BE4" s="87"/>
      <c r="BF4" s="87"/>
      <c r="BG4" s="87"/>
      <c r="BH4" s="88"/>
      <c r="BI4" s="86" t="s">
        <v>99</v>
      </c>
      <c r="BJ4" s="87"/>
      <c r="BK4" s="87"/>
      <c r="BL4" s="87"/>
      <c r="BM4" s="87"/>
      <c r="BN4" s="87"/>
      <c r="BO4" s="87"/>
      <c r="BP4" s="87"/>
      <c r="BQ4" s="88"/>
      <c r="BR4" s="86" t="s">
        <v>98</v>
      </c>
      <c r="BS4" s="87"/>
      <c r="BT4" s="87"/>
      <c r="BU4" s="87"/>
      <c r="BV4" s="87"/>
      <c r="BW4" s="87"/>
      <c r="BX4" s="87"/>
      <c r="BY4" s="87"/>
      <c r="BZ4" s="88"/>
      <c r="CA4" s="86" t="s">
        <v>99</v>
      </c>
      <c r="CB4" s="87"/>
      <c r="CC4" s="87"/>
      <c r="CD4" s="87"/>
      <c r="CE4" s="87"/>
      <c r="CF4" s="87"/>
      <c r="CG4" s="87"/>
      <c r="CH4" s="87"/>
      <c r="CI4" s="88"/>
      <c r="CJ4" s="86" t="s">
        <v>98</v>
      </c>
      <c r="CK4" s="87"/>
      <c r="CL4" s="87"/>
      <c r="CM4" s="87"/>
      <c r="CN4" s="87"/>
      <c r="CO4" s="87"/>
      <c r="CP4" s="87"/>
      <c r="CQ4" s="87"/>
      <c r="CR4" s="88"/>
      <c r="CS4" s="86" t="s">
        <v>99</v>
      </c>
      <c r="CT4" s="87"/>
      <c r="CU4" s="87"/>
      <c r="CV4" s="87"/>
      <c r="CW4" s="87"/>
      <c r="CX4" s="87"/>
      <c r="CY4" s="87"/>
      <c r="CZ4" s="87"/>
      <c r="DA4" s="87"/>
    </row>
    <row r="5" spans="1:105" s="2" customFormat="1" ht="40.5" hidden="1" customHeight="1" x14ac:dyDescent="0.2">
      <c r="A5" s="83" t="s">
        <v>25</v>
      </c>
      <c r="B5" s="83"/>
      <c r="C5" s="83"/>
      <c r="D5" s="83"/>
      <c r="E5" s="83"/>
      <c r="F5" s="83"/>
      <c r="G5" s="84" t="s">
        <v>100</v>
      </c>
      <c r="H5" s="84"/>
      <c r="I5" s="84"/>
      <c r="J5" s="84"/>
      <c r="K5" s="84"/>
      <c r="L5" s="84"/>
      <c r="M5" s="84"/>
      <c r="N5" s="84"/>
      <c r="O5" s="84"/>
      <c r="P5" s="84"/>
      <c r="Q5" s="84"/>
      <c r="R5" s="84"/>
      <c r="S5" s="84"/>
      <c r="T5" s="84"/>
      <c r="U5" s="84"/>
      <c r="V5" s="84"/>
      <c r="W5" s="84"/>
      <c r="X5" s="84"/>
      <c r="Y5" s="84"/>
      <c r="Z5" s="84"/>
      <c r="AA5" s="84"/>
      <c r="AB5" s="84"/>
      <c r="AC5" s="84"/>
      <c r="AD5" s="84"/>
      <c r="AE5" s="84"/>
      <c r="AF5" s="84"/>
      <c r="AG5" s="84"/>
      <c r="AH5" s="84"/>
      <c r="AI5" s="85"/>
      <c r="AJ5" s="86"/>
      <c r="AK5" s="87"/>
      <c r="AL5" s="87"/>
      <c r="AM5" s="87"/>
      <c r="AN5" s="87"/>
      <c r="AO5" s="87"/>
      <c r="AP5" s="87"/>
      <c r="AQ5" s="87"/>
      <c r="AR5" s="87"/>
      <c r="AS5" s="87"/>
      <c r="AT5" s="87"/>
      <c r="AU5" s="87"/>
      <c r="AV5" s="87"/>
      <c r="AW5" s="87"/>
      <c r="AX5" s="87"/>
      <c r="AY5" s="88"/>
      <c r="AZ5" s="79"/>
      <c r="BA5" s="80"/>
      <c r="BB5" s="80"/>
      <c r="BC5" s="80"/>
      <c r="BD5" s="80"/>
      <c r="BE5" s="80"/>
      <c r="BF5" s="80"/>
      <c r="BG5" s="80"/>
      <c r="BH5" s="81"/>
      <c r="BI5" s="79"/>
      <c r="BJ5" s="80"/>
      <c r="BK5" s="80"/>
      <c r="BL5" s="80"/>
      <c r="BM5" s="80"/>
      <c r="BN5" s="80"/>
      <c r="BO5" s="80"/>
      <c r="BP5" s="80"/>
      <c r="BQ5" s="81"/>
      <c r="BR5" s="79"/>
      <c r="BS5" s="80"/>
      <c r="BT5" s="80"/>
      <c r="BU5" s="80"/>
      <c r="BV5" s="80"/>
      <c r="BW5" s="80"/>
      <c r="BX5" s="80"/>
      <c r="BY5" s="80"/>
      <c r="BZ5" s="81"/>
      <c r="CA5" s="79"/>
      <c r="CB5" s="80"/>
      <c r="CC5" s="80"/>
      <c r="CD5" s="80"/>
      <c r="CE5" s="80"/>
      <c r="CF5" s="80"/>
      <c r="CG5" s="80"/>
      <c r="CH5" s="80"/>
      <c r="CI5" s="81"/>
      <c r="CJ5" s="79"/>
      <c r="CK5" s="80"/>
      <c r="CL5" s="80"/>
      <c r="CM5" s="80"/>
      <c r="CN5" s="80"/>
      <c r="CO5" s="80"/>
      <c r="CP5" s="80"/>
      <c r="CQ5" s="80"/>
      <c r="CR5" s="81"/>
      <c r="CS5" s="79"/>
      <c r="CT5" s="80"/>
      <c r="CU5" s="80"/>
      <c r="CV5" s="80"/>
      <c r="CW5" s="80"/>
      <c r="CX5" s="80"/>
      <c r="CY5" s="80"/>
      <c r="CZ5" s="80"/>
      <c r="DA5" s="80"/>
    </row>
    <row r="6" spans="1:105" s="2" customFormat="1" ht="40.5" hidden="1" customHeight="1" x14ac:dyDescent="0.2">
      <c r="A6" s="83" t="s">
        <v>26</v>
      </c>
      <c r="B6" s="83"/>
      <c r="C6" s="83"/>
      <c r="D6" s="83"/>
      <c r="E6" s="83"/>
      <c r="F6" s="83"/>
      <c r="G6" s="84" t="s">
        <v>101</v>
      </c>
      <c r="H6" s="84"/>
      <c r="I6" s="84"/>
      <c r="J6" s="84"/>
      <c r="K6" s="84"/>
      <c r="L6" s="84"/>
      <c r="M6" s="84"/>
      <c r="N6" s="84"/>
      <c r="O6" s="84"/>
      <c r="P6" s="84"/>
      <c r="Q6" s="84"/>
      <c r="R6" s="84"/>
      <c r="S6" s="84"/>
      <c r="T6" s="84"/>
      <c r="U6" s="84"/>
      <c r="V6" s="84"/>
      <c r="W6" s="84"/>
      <c r="X6" s="84"/>
      <c r="Y6" s="84"/>
      <c r="Z6" s="84"/>
      <c r="AA6" s="84"/>
      <c r="AB6" s="84"/>
      <c r="AC6" s="84"/>
      <c r="AD6" s="84"/>
      <c r="AE6" s="84"/>
      <c r="AF6" s="84"/>
      <c r="AG6" s="84"/>
      <c r="AH6" s="84"/>
      <c r="AI6" s="85"/>
      <c r="AJ6" s="86"/>
      <c r="AK6" s="87"/>
      <c r="AL6" s="87"/>
      <c r="AM6" s="87"/>
      <c r="AN6" s="87"/>
      <c r="AO6" s="87"/>
      <c r="AP6" s="87"/>
      <c r="AQ6" s="87"/>
      <c r="AR6" s="87"/>
      <c r="AS6" s="87"/>
      <c r="AT6" s="87"/>
      <c r="AU6" s="87"/>
      <c r="AV6" s="87"/>
      <c r="AW6" s="87"/>
      <c r="AX6" s="87"/>
      <c r="AY6" s="88"/>
      <c r="AZ6" s="79"/>
      <c r="BA6" s="80"/>
      <c r="BB6" s="80"/>
      <c r="BC6" s="80"/>
      <c r="BD6" s="80"/>
      <c r="BE6" s="80"/>
      <c r="BF6" s="80"/>
      <c r="BG6" s="80"/>
      <c r="BH6" s="81"/>
      <c r="BI6" s="79"/>
      <c r="BJ6" s="80"/>
      <c r="BK6" s="80"/>
      <c r="BL6" s="80"/>
      <c r="BM6" s="80"/>
      <c r="BN6" s="80"/>
      <c r="BO6" s="80"/>
      <c r="BP6" s="80"/>
      <c r="BQ6" s="81"/>
      <c r="BR6" s="79"/>
      <c r="BS6" s="80"/>
      <c r="BT6" s="80"/>
      <c r="BU6" s="80"/>
      <c r="BV6" s="80"/>
      <c r="BW6" s="80"/>
      <c r="BX6" s="80"/>
      <c r="BY6" s="80"/>
      <c r="BZ6" s="81"/>
      <c r="CA6" s="79"/>
      <c r="CB6" s="80"/>
      <c r="CC6" s="80"/>
      <c r="CD6" s="80"/>
      <c r="CE6" s="80"/>
      <c r="CF6" s="80"/>
      <c r="CG6" s="80"/>
      <c r="CH6" s="80"/>
      <c r="CI6" s="81"/>
      <c r="CJ6" s="79"/>
      <c r="CK6" s="80"/>
      <c r="CL6" s="80"/>
      <c r="CM6" s="80"/>
      <c r="CN6" s="80"/>
      <c r="CO6" s="80"/>
      <c r="CP6" s="80"/>
      <c r="CQ6" s="80"/>
      <c r="CR6" s="81"/>
      <c r="CS6" s="79"/>
      <c r="CT6" s="80"/>
      <c r="CU6" s="80"/>
      <c r="CV6" s="80"/>
      <c r="CW6" s="80"/>
      <c r="CX6" s="80"/>
      <c r="CY6" s="80"/>
      <c r="CZ6" s="80"/>
      <c r="DA6" s="80"/>
    </row>
    <row r="7" spans="1:105" s="2" customFormat="1" ht="251.25" hidden="1" customHeight="1" x14ac:dyDescent="0.2">
      <c r="A7" s="83"/>
      <c r="B7" s="83"/>
      <c r="C7" s="83"/>
      <c r="D7" s="83"/>
      <c r="E7" s="83"/>
      <c r="F7" s="83"/>
      <c r="G7" s="84" t="s">
        <v>103</v>
      </c>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5"/>
      <c r="AJ7" s="86" t="s">
        <v>102</v>
      </c>
      <c r="AK7" s="87"/>
      <c r="AL7" s="87"/>
      <c r="AM7" s="87"/>
      <c r="AN7" s="87"/>
      <c r="AO7" s="87"/>
      <c r="AP7" s="87"/>
      <c r="AQ7" s="87"/>
      <c r="AR7" s="87"/>
      <c r="AS7" s="87"/>
      <c r="AT7" s="87"/>
      <c r="AU7" s="87"/>
      <c r="AV7" s="87"/>
      <c r="AW7" s="87"/>
      <c r="AX7" s="87"/>
      <c r="AY7" s="88"/>
      <c r="AZ7" s="79"/>
      <c r="BA7" s="80"/>
      <c r="BB7" s="80"/>
      <c r="BC7" s="80"/>
      <c r="BD7" s="80"/>
      <c r="BE7" s="80"/>
      <c r="BF7" s="80"/>
      <c r="BG7" s="80"/>
      <c r="BH7" s="81"/>
      <c r="BI7" s="79"/>
      <c r="BJ7" s="80"/>
      <c r="BK7" s="80"/>
      <c r="BL7" s="80"/>
      <c r="BM7" s="80"/>
      <c r="BN7" s="80"/>
      <c r="BO7" s="80"/>
      <c r="BP7" s="80"/>
      <c r="BQ7" s="81"/>
      <c r="BR7" s="79"/>
      <c r="BS7" s="80"/>
      <c r="BT7" s="80"/>
      <c r="BU7" s="80"/>
      <c r="BV7" s="80"/>
      <c r="BW7" s="80"/>
      <c r="BX7" s="80"/>
      <c r="BY7" s="80"/>
      <c r="BZ7" s="81"/>
      <c r="CA7" s="79"/>
      <c r="CB7" s="80"/>
      <c r="CC7" s="80"/>
      <c r="CD7" s="80"/>
      <c r="CE7" s="80"/>
      <c r="CF7" s="80"/>
      <c r="CG7" s="80"/>
      <c r="CH7" s="80"/>
      <c r="CI7" s="81"/>
      <c r="CJ7" s="79"/>
      <c r="CK7" s="80"/>
      <c r="CL7" s="80"/>
      <c r="CM7" s="80"/>
      <c r="CN7" s="80"/>
      <c r="CO7" s="80"/>
      <c r="CP7" s="80"/>
      <c r="CQ7" s="80"/>
      <c r="CR7" s="81"/>
      <c r="CS7" s="79"/>
      <c r="CT7" s="80"/>
      <c r="CU7" s="80"/>
      <c r="CV7" s="80"/>
      <c r="CW7" s="80"/>
      <c r="CX7" s="80"/>
      <c r="CY7" s="80"/>
      <c r="CZ7" s="80"/>
      <c r="DA7" s="80"/>
    </row>
    <row r="8" spans="1:105" s="2" customFormat="1" ht="251.25" hidden="1" customHeight="1" x14ac:dyDescent="0.2">
      <c r="A8" s="83"/>
      <c r="B8" s="83"/>
      <c r="C8" s="83"/>
      <c r="D8" s="83"/>
      <c r="E8" s="83"/>
      <c r="F8" s="83"/>
      <c r="G8" s="84" t="s">
        <v>105</v>
      </c>
      <c r="H8" s="84"/>
      <c r="I8" s="84"/>
      <c r="J8" s="84"/>
      <c r="K8" s="84"/>
      <c r="L8" s="84"/>
      <c r="M8" s="84"/>
      <c r="N8" s="84"/>
      <c r="O8" s="84"/>
      <c r="P8" s="84"/>
      <c r="Q8" s="84"/>
      <c r="R8" s="84"/>
      <c r="S8" s="84"/>
      <c r="T8" s="84"/>
      <c r="U8" s="84"/>
      <c r="V8" s="84"/>
      <c r="W8" s="84"/>
      <c r="X8" s="84"/>
      <c r="Y8" s="84"/>
      <c r="Z8" s="84"/>
      <c r="AA8" s="84"/>
      <c r="AB8" s="84"/>
      <c r="AC8" s="84"/>
      <c r="AD8" s="84"/>
      <c r="AE8" s="84"/>
      <c r="AF8" s="84"/>
      <c r="AG8" s="84"/>
      <c r="AH8" s="84"/>
      <c r="AI8" s="85"/>
      <c r="AJ8" s="86" t="s">
        <v>104</v>
      </c>
      <c r="AK8" s="87"/>
      <c r="AL8" s="87"/>
      <c r="AM8" s="87"/>
      <c r="AN8" s="87"/>
      <c r="AO8" s="87"/>
      <c r="AP8" s="87"/>
      <c r="AQ8" s="87"/>
      <c r="AR8" s="87"/>
      <c r="AS8" s="87"/>
      <c r="AT8" s="87"/>
      <c r="AU8" s="87"/>
      <c r="AV8" s="87"/>
      <c r="AW8" s="87"/>
      <c r="AX8" s="87"/>
      <c r="AY8" s="88"/>
      <c r="AZ8" s="79"/>
      <c r="BA8" s="80"/>
      <c r="BB8" s="80"/>
      <c r="BC8" s="80"/>
      <c r="BD8" s="80"/>
      <c r="BE8" s="80"/>
      <c r="BF8" s="80"/>
      <c r="BG8" s="80"/>
      <c r="BH8" s="81"/>
      <c r="BI8" s="79"/>
      <c r="BJ8" s="80"/>
      <c r="BK8" s="80"/>
      <c r="BL8" s="80"/>
      <c r="BM8" s="80"/>
      <c r="BN8" s="80"/>
      <c r="BO8" s="80"/>
      <c r="BP8" s="80"/>
      <c r="BQ8" s="81"/>
      <c r="BR8" s="79"/>
      <c r="BS8" s="80"/>
      <c r="BT8" s="80"/>
      <c r="BU8" s="80"/>
      <c r="BV8" s="80"/>
      <c r="BW8" s="80"/>
      <c r="BX8" s="80"/>
      <c r="BY8" s="80"/>
      <c r="BZ8" s="81"/>
      <c r="CA8" s="79"/>
      <c r="CB8" s="80"/>
      <c r="CC8" s="80"/>
      <c r="CD8" s="80"/>
      <c r="CE8" s="80"/>
      <c r="CF8" s="80"/>
      <c r="CG8" s="80"/>
      <c r="CH8" s="80"/>
      <c r="CI8" s="81"/>
      <c r="CJ8" s="79"/>
      <c r="CK8" s="80"/>
      <c r="CL8" s="80"/>
      <c r="CM8" s="80"/>
      <c r="CN8" s="80"/>
      <c r="CO8" s="80"/>
      <c r="CP8" s="80"/>
      <c r="CQ8" s="80"/>
      <c r="CR8" s="81"/>
      <c r="CS8" s="79"/>
      <c r="CT8" s="80"/>
      <c r="CU8" s="80"/>
      <c r="CV8" s="80"/>
      <c r="CW8" s="80"/>
      <c r="CX8" s="80"/>
      <c r="CY8" s="80"/>
      <c r="CZ8" s="80"/>
      <c r="DA8" s="80"/>
    </row>
    <row r="9" spans="1:105" s="2" customFormat="1" ht="27" customHeight="1" x14ac:dyDescent="0.2">
      <c r="A9" s="83" t="s">
        <v>29</v>
      </c>
      <c r="B9" s="83"/>
      <c r="C9" s="83"/>
      <c r="D9" s="83"/>
      <c r="E9" s="83"/>
      <c r="F9" s="83"/>
      <c r="G9" s="84" t="s">
        <v>106</v>
      </c>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5"/>
      <c r="AJ9" s="86"/>
      <c r="AK9" s="87"/>
      <c r="AL9" s="87"/>
      <c r="AM9" s="87"/>
      <c r="AN9" s="87"/>
      <c r="AO9" s="87"/>
      <c r="AP9" s="87"/>
      <c r="AQ9" s="87"/>
      <c r="AR9" s="87"/>
      <c r="AS9" s="87"/>
      <c r="AT9" s="87"/>
      <c r="AU9" s="87"/>
      <c r="AV9" s="87"/>
      <c r="AW9" s="87"/>
      <c r="AX9" s="87"/>
      <c r="AY9" s="88"/>
      <c r="AZ9" s="86"/>
      <c r="BA9" s="87"/>
      <c r="BB9" s="87"/>
      <c r="BC9" s="87"/>
      <c r="BD9" s="87"/>
      <c r="BE9" s="87"/>
      <c r="BF9" s="87"/>
      <c r="BG9" s="87"/>
      <c r="BH9" s="88"/>
      <c r="BI9" s="86"/>
      <c r="BJ9" s="87"/>
      <c r="BK9" s="87"/>
      <c r="BL9" s="87"/>
      <c r="BM9" s="87"/>
      <c r="BN9" s="87"/>
      <c r="BO9" s="87"/>
      <c r="BP9" s="87"/>
      <c r="BQ9" s="88"/>
      <c r="BR9" s="86"/>
      <c r="BS9" s="87"/>
      <c r="BT9" s="87"/>
      <c r="BU9" s="87"/>
      <c r="BV9" s="87"/>
      <c r="BW9" s="87"/>
      <c r="BX9" s="87"/>
      <c r="BY9" s="87"/>
      <c r="BZ9" s="88"/>
      <c r="CA9" s="86"/>
      <c r="CB9" s="87"/>
      <c r="CC9" s="87"/>
      <c r="CD9" s="87"/>
      <c r="CE9" s="87"/>
      <c r="CF9" s="87"/>
      <c r="CG9" s="87"/>
      <c r="CH9" s="87"/>
      <c r="CI9" s="88"/>
      <c r="CJ9" s="86"/>
      <c r="CK9" s="87"/>
      <c r="CL9" s="87"/>
      <c r="CM9" s="87"/>
      <c r="CN9" s="87"/>
      <c r="CO9" s="87"/>
      <c r="CP9" s="87"/>
      <c r="CQ9" s="87"/>
      <c r="CR9" s="88"/>
      <c r="CS9" s="86"/>
      <c r="CT9" s="87"/>
      <c r="CU9" s="87"/>
      <c r="CV9" s="87"/>
      <c r="CW9" s="87"/>
      <c r="CX9" s="87"/>
      <c r="CY9" s="87"/>
      <c r="CZ9" s="87"/>
      <c r="DA9" s="87"/>
    </row>
    <row r="10" spans="1:105" s="2" customFormat="1" ht="15" customHeight="1" x14ac:dyDescent="0.2">
      <c r="A10" s="83"/>
      <c r="B10" s="83"/>
      <c r="C10" s="83"/>
      <c r="D10" s="83"/>
      <c r="E10" s="83"/>
      <c r="F10" s="83"/>
      <c r="G10" s="84" t="s">
        <v>107</v>
      </c>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5"/>
      <c r="AJ10" s="86"/>
      <c r="AK10" s="87"/>
      <c r="AL10" s="87"/>
      <c r="AM10" s="87"/>
      <c r="AN10" s="87"/>
      <c r="AO10" s="87"/>
      <c r="AP10" s="87"/>
      <c r="AQ10" s="87"/>
      <c r="AR10" s="87"/>
      <c r="AS10" s="87"/>
      <c r="AT10" s="87"/>
      <c r="AU10" s="87"/>
      <c r="AV10" s="87"/>
      <c r="AW10" s="87"/>
      <c r="AX10" s="87"/>
      <c r="AY10" s="88"/>
      <c r="AZ10" s="86"/>
      <c r="BA10" s="87"/>
      <c r="BB10" s="87"/>
      <c r="BC10" s="87"/>
      <c r="BD10" s="87"/>
      <c r="BE10" s="87"/>
      <c r="BF10" s="87"/>
      <c r="BG10" s="87"/>
      <c r="BH10" s="88"/>
      <c r="BI10" s="86"/>
      <c r="BJ10" s="87"/>
      <c r="BK10" s="87"/>
      <c r="BL10" s="87"/>
      <c r="BM10" s="87"/>
      <c r="BN10" s="87"/>
      <c r="BO10" s="87"/>
      <c r="BP10" s="87"/>
      <c r="BQ10" s="88"/>
      <c r="BR10" s="86"/>
      <c r="BS10" s="87"/>
      <c r="BT10" s="87"/>
      <c r="BU10" s="87"/>
      <c r="BV10" s="87"/>
      <c r="BW10" s="87"/>
      <c r="BX10" s="87"/>
      <c r="BY10" s="87"/>
      <c r="BZ10" s="88"/>
      <c r="CA10" s="86"/>
      <c r="CB10" s="87"/>
      <c r="CC10" s="87"/>
      <c r="CD10" s="87"/>
      <c r="CE10" s="87"/>
      <c r="CF10" s="87"/>
      <c r="CG10" s="87"/>
      <c r="CH10" s="87"/>
      <c r="CI10" s="88"/>
      <c r="CJ10" s="86"/>
      <c r="CK10" s="87"/>
      <c r="CL10" s="87"/>
      <c r="CM10" s="87"/>
      <c r="CN10" s="87"/>
      <c r="CO10" s="87"/>
      <c r="CP10" s="87"/>
      <c r="CQ10" s="87"/>
      <c r="CR10" s="88"/>
      <c r="CS10" s="86"/>
      <c r="CT10" s="87"/>
      <c r="CU10" s="87"/>
      <c r="CV10" s="87"/>
      <c r="CW10" s="87"/>
      <c r="CX10" s="87"/>
      <c r="CY10" s="87"/>
      <c r="CZ10" s="87"/>
      <c r="DA10" s="87"/>
    </row>
    <row r="11" spans="1:105" s="2" customFormat="1" ht="27.75" customHeight="1" x14ac:dyDescent="0.2">
      <c r="A11" s="83"/>
      <c r="B11" s="83"/>
      <c r="C11" s="83"/>
      <c r="D11" s="83"/>
      <c r="E11" s="83"/>
      <c r="F11" s="83"/>
      <c r="G11" s="84" t="s">
        <v>108</v>
      </c>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5"/>
      <c r="AJ11" s="86" t="s">
        <v>102</v>
      </c>
      <c r="AK11" s="87"/>
      <c r="AL11" s="87"/>
      <c r="AM11" s="87"/>
      <c r="AN11" s="87"/>
      <c r="AO11" s="87"/>
      <c r="AP11" s="87"/>
      <c r="AQ11" s="87"/>
      <c r="AR11" s="87"/>
      <c r="AS11" s="87"/>
      <c r="AT11" s="87"/>
      <c r="AU11" s="87"/>
      <c r="AV11" s="87"/>
      <c r="AW11" s="87"/>
      <c r="AX11" s="87"/>
      <c r="AY11" s="88"/>
      <c r="AZ11" s="91">
        <f>Лист1!C15</f>
        <v>803227.91800062323</v>
      </c>
      <c r="BA11" s="92"/>
      <c r="BB11" s="92"/>
      <c r="BC11" s="92"/>
      <c r="BD11" s="92"/>
      <c r="BE11" s="92"/>
      <c r="BF11" s="92"/>
      <c r="BG11" s="92"/>
      <c r="BH11" s="93"/>
      <c r="BI11" s="91">
        <f>Лист1!D15</f>
        <v>1285090.3559984998</v>
      </c>
      <c r="BJ11" s="92"/>
      <c r="BK11" s="92"/>
      <c r="BL11" s="92"/>
      <c r="BM11" s="92"/>
      <c r="BN11" s="92"/>
      <c r="BO11" s="92"/>
      <c r="BP11" s="92"/>
      <c r="BQ11" s="93"/>
      <c r="BR11" s="97">
        <f>Лист1!G15</f>
        <v>709411.40087094565</v>
      </c>
      <c r="BS11" s="98"/>
      <c r="BT11" s="98"/>
      <c r="BU11" s="98"/>
      <c r="BV11" s="98"/>
      <c r="BW11" s="98"/>
      <c r="BX11" s="98"/>
      <c r="BY11" s="98"/>
      <c r="BZ11" s="99"/>
      <c r="CA11" s="97">
        <f>Лист1!H15</f>
        <v>1134992.608279747</v>
      </c>
      <c r="CB11" s="98"/>
      <c r="CC11" s="98"/>
      <c r="CD11" s="98"/>
      <c r="CE11" s="98"/>
      <c r="CF11" s="98"/>
      <c r="CG11" s="98"/>
      <c r="CH11" s="98"/>
      <c r="CI11" s="99"/>
      <c r="CJ11" s="97">
        <f>Лист1!K15</f>
        <v>963118.31051284063</v>
      </c>
      <c r="CK11" s="98"/>
      <c r="CL11" s="98"/>
      <c r="CM11" s="98"/>
      <c r="CN11" s="98"/>
      <c r="CO11" s="98"/>
      <c r="CP11" s="98"/>
      <c r="CQ11" s="98"/>
      <c r="CR11" s="99"/>
      <c r="CS11" s="97">
        <f>Лист1!L15</f>
        <v>1540900.1913260932</v>
      </c>
      <c r="CT11" s="98"/>
      <c r="CU11" s="98"/>
      <c r="CV11" s="98"/>
      <c r="CW11" s="98"/>
      <c r="CX11" s="98"/>
      <c r="CY11" s="98"/>
      <c r="CZ11" s="98"/>
      <c r="DA11" s="98"/>
    </row>
    <row r="12" spans="1:105" s="2" customFormat="1" ht="40.5" customHeight="1" x14ac:dyDescent="0.2">
      <c r="A12" s="83"/>
      <c r="B12" s="83"/>
      <c r="C12" s="83"/>
      <c r="D12" s="83"/>
      <c r="E12" s="83"/>
      <c r="F12" s="83"/>
      <c r="G12" s="84" t="s">
        <v>109</v>
      </c>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5"/>
      <c r="AJ12" s="86" t="s">
        <v>104</v>
      </c>
      <c r="AK12" s="87"/>
      <c r="AL12" s="87"/>
      <c r="AM12" s="87"/>
      <c r="AN12" s="87"/>
      <c r="AO12" s="87"/>
      <c r="AP12" s="87"/>
      <c r="AQ12" s="87"/>
      <c r="AR12" s="87"/>
      <c r="AS12" s="87"/>
      <c r="AT12" s="87"/>
      <c r="AU12" s="87"/>
      <c r="AV12" s="87"/>
      <c r="AW12" s="87"/>
      <c r="AX12" s="87"/>
      <c r="AY12" s="88"/>
      <c r="AZ12" s="91">
        <f>Лист1!C23</f>
        <v>111.44319888229808</v>
      </c>
      <c r="BA12" s="92"/>
      <c r="BB12" s="92"/>
      <c r="BC12" s="92"/>
      <c r="BD12" s="92"/>
      <c r="BE12" s="92"/>
      <c r="BF12" s="92"/>
      <c r="BG12" s="92"/>
      <c r="BH12" s="93"/>
      <c r="BI12" s="91">
        <f>Лист1!D23</f>
        <v>226.56282385185861</v>
      </c>
      <c r="BJ12" s="92"/>
      <c r="BK12" s="92"/>
      <c r="BL12" s="92"/>
      <c r="BM12" s="92"/>
      <c r="BN12" s="92"/>
      <c r="BO12" s="92"/>
      <c r="BP12" s="92"/>
      <c r="BQ12" s="93"/>
      <c r="BR12" s="94">
        <f>Лист1!G23</f>
        <v>211.25893575610849</v>
      </c>
      <c r="BS12" s="95"/>
      <c r="BT12" s="95"/>
      <c r="BU12" s="95"/>
      <c r="BV12" s="95"/>
      <c r="BW12" s="95"/>
      <c r="BX12" s="95"/>
      <c r="BY12" s="95"/>
      <c r="BZ12" s="96"/>
      <c r="CA12" s="94">
        <f>Лист1!H23</f>
        <v>429.48714258816079</v>
      </c>
      <c r="CB12" s="95"/>
      <c r="CC12" s="95"/>
      <c r="CD12" s="95"/>
      <c r="CE12" s="95"/>
      <c r="CF12" s="95"/>
      <c r="CG12" s="95"/>
      <c r="CH12" s="95"/>
      <c r="CI12" s="96"/>
      <c r="CJ12" s="97">
        <f>Лист1!K23</f>
        <v>211.2590337519388</v>
      </c>
      <c r="CK12" s="98"/>
      <c r="CL12" s="98"/>
      <c r="CM12" s="98"/>
      <c r="CN12" s="98"/>
      <c r="CO12" s="98"/>
      <c r="CP12" s="98"/>
      <c r="CQ12" s="98"/>
      <c r="CR12" s="99"/>
      <c r="CS12" s="97">
        <f>Лист1!L23</f>
        <v>429.4873418126291</v>
      </c>
      <c r="CT12" s="98"/>
      <c r="CU12" s="98"/>
      <c r="CV12" s="98"/>
      <c r="CW12" s="98"/>
      <c r="CX12" s="98"/>
      <c r="CY12" s="98"/>
      <c r="CZ12" s="98"/>
      <c r="DA12" s="98"/>
    </row>
    <row r="13" spans="1:105" s="2" customFormat="1" ht="15" customHeight="1" x14ac:dyDescent="0.2">
      <c r="A13" s="83"/>
      <c r="B13" s="83"/>
      <c r="C13" s="83"/>
      <c r="D13" s="83"/>
      <c r="E13" s="83"/>
      <c r="F13" s="83"/>
      <c r="G13" s="84" t="s">
        <v>110</v>
      </c>
      <c r="H13" s="84"/>
      <c r="I13" s="84"/>
      <c r="J13" s="84"/>
      <c r="K13" s="84"/>
      <c r="L13" s="84"/>
      <c r="M13" s="84"/>
      <c r="N13" s="84"/>
      <c r="O13" s="84"/>
      <c r="P13" s="84"/>
      <c r="Q13" s="84"/>
      <c r="R13" s="84"/>
      <c r="S13" s="84"/>
      <c r="T13" s="84"/>
      <c r="U13" s="84"/>
      <c r="V13" s="84"/>
      <c r="W13" s="84"/>
      <c r="X13" s="84"/>
      <c r="Y13" s="84"/>
      <c r="Z13" s="84"/>
      <c r="AA13" s="84"/>
      <c r="AB13" s="84"/>
      <c r="AC13" s="84"/>
      <c r="AD13" s="84"/>
      <c r="AE13" s="84"/>
      <c r="AF13" s="84"/>
      <c r="AG13" s="84"/>
      <c r="AH13" s="84"/>
      <c r="AI13" s="85"/>
      <c r="AJ13" s="86" t="s">
        <v>104</v>
      </c>
      <c r="AK13" s="87"/>
      <c r="AL13" s="87"/>
      <c r="AM13" s="87"/>
      <c r="AN13" s="87"/>
      <c r="AO13" s="87"/>
      <c r="AP13" s="87"/>
      <c r="AQ13" s="87"/>
      <c r="AR13" s="87"/>
      <c r="AS13" s="87"/>
      <c r="AT13" s="87"/>
      <c r="AU13" s="87"/>
      <c r="AV13" s="87"/>
      <c r="AW13" s="87"/>
      <c r="AX13" s="87"/>
      <c r="AY13" s="88"/>
      <c r="AZ13" s="91">
        <f>Лист1!C25</f>
        <v>1280.1934664155742</v>
      </c>
      <c r="BA13" s="92"/>
      <c r="BB13" s="92"/>
      <c r="BC13" s="92"/>
      <c r="BD13" s="92"/>
      <c r="BE13" s="92"/>
      <c r="BF13" s="92"/>
      <c r="BG13" s="92"/>
      <c r="BH13" s="93"/>
      <c r="BI13" s="91">
        <f>Лист1!D25</f>
        <v>1982.3594860967125</v>
      </c>
      <c r="BJ13" s="92"/>
      <c r="BK13" s="92"/>
      <c r="BL13" s="92"/>
      <c r="BM13" s="92"/>
      <c r="BN13" s="92"/>
      <c r="BO13" s="92"/>
      <c r="BP13" s="92"/>
      <c r="BQ13" s="93"/>
      <c r="BR13" s="94">
        <f>Лист1!G25</f>
        <v>1203.5516025538809</v>
      </c>
      <c r="BS13" s="95"/>
      <c r="BT13" s="95"/>
      <c r="BU13" s="95"/>
      <c r="BV13" s="95"/>
      <c r="BW13" s="95"/>
      <c r="BX13" s="95"/>
      <c r="BY13" s="95"/>
      <c r="BZ13" s="96"/>
      <c r="CA13" s="94">
        <f>Лист1!H25</f>
        <v>1920.1940974714621</v>
      </c>
      <c r="CB13" s="95"/>
      <c r="CC13" s="95"/>
      <c r="CD13" s="95"/>
      <c r="CE13" s="95"/>
      <c r="CF13" s="95"/>
      <c r="CG13" s="95"/>
      <c r="CH13" s="95"/>
      <c r="CI13" s="96"/>
      <c r="CJ13" s="97">
        <f>Лист1!K25</f>
        <v>1573.4476789527521</v>
      </c>
      <c r="CK13" s="98"/>
      <c r="CL13" s="98"/>
      <c r="CM13" s="98"/>
      <c r="CN13" s="98"/>
      <c r="CO13" s="98"/>
      <c r="CP13" s="98"/>
      <c r="CQ13" s="98"/>
      <c r="CR13" s="99"/>
      <c r="CS13" s="97">
        <f>Лист1!L25</f>
        <v>2475.8836875771713</v>
      </c>
      <c r="CT13" s="98"/>
      <c r="CU13" s="98"/>
      <c r="CV13" s="98"/>
      <c r="CW13" s="98"/>
      <c r="CX13" s="98"/>
      <c r="CY13" s="98"/>
      <c r="CZ13" s="98"/>
      <c r="DA13" s="98"/>
    </row>
    <row r="14" spans="1:105" s="2" customFormat="1" ht="27.75" hidden="1" customHeight="1" x14ac:dyDescent="0.2">
      <c r="A14" s="83" t="s">
        <v>35</v>
      </c>
      <c r="B14" s="83"/>
      <c r="C14" s="83"/>
      <c r="D14" s="83"/>
      <c r="E14" s="83"/>
      <c r="F14" s="83"/>
      <c r="G14" s="84" t="s">
        <v>149</v>
      </c>
      <c r="H14" s="89"/>
      <c r="I14" s="89"/>
      <c r="J14" s="89"/>
      <c r="K14" s="89"/>
      <c r="L14" s="89"/>
      <c r="M14" s="89"/>
      <c r="N14" s="89"/>
      <c r="O14" s="89"/>
      <c r="P14" s="89"/>
      <c r="Q14" s="89"/>
      <c r="R14" s="89"/>
      <c r="S14" s="89"/>
      <c r="T14" s="89"/>
      <c r="U14" s="89"/>
      <c r="V14" s="89"/>
      <c r="W14" s="89"/>
      <c r="X14" s="89"/>
      <c r="Y14" s="89"/>
      <c r="Z14" s="89"/>
      <c r="AA14" s="89"/>
      <c r="AB14" s="89"/>
      <c r="AC14" s="89"/>
      <c r="AD14" s="89"/>
      <c r="AE14" s="89"/>
      <c r="AF14" s="89"/>
      <c r="AG14" s="89"/>
      <c r="AH14" s="89"/>
      <c r="AI14" s="90"/>
      <c r="AJ14" s="86" t="s">
        <v>104</v>
      </c>
      <c r="AK14" s="87"/>
      <c r="AL14" s="87"/>
      <c r="AM14" s="87"/>
      <c r="AN14" s="87"/>
      <c r="AO14" s="87"/>
      <c r="AP14" s="87"/>
      <c r="AQ14" s="87"/>
      <c r="AR14" s="87"/>
      <c r="AS14" s="87"/>
      <c r="AT14" s="87"/>
      <c r="AU14" s="87"/>
      <c r="AV14" s="87"/>
      <c r="AW14" s="87"/>
      <c r="AX14" s="87"/>
      <c r="AY14" s="88"/>
      <c r="AZ14" s="79"/>
      <c r="BA14" s="80"/>
      <c r="BB14" s="80"/>
      <c r="BC14" s="80"/>
      <c r="BD14" s="80"/>
      <c r="BE14" s="80"/>
      <c r="BF14" s="80"/>
      <c r="BG14" s="80"/>
      <c r="BH14" s="81"/>
      <c r="BI14" s="79"/>
      <c r="BJ14" s="80"/>
      <c r="BK14" s="80"/>
      <c r="BL14" s="80"/>
      <c r="BM14" s="80"/>
      <c r="BN14" s="80"/>
      <c r="BO14" s="80"/>
      <c r="BP14" s="80"/>
      <c r="BQ14" s="81"/>
      <c r="BR14" s="79"/>
      <c r="BS14" s="80"/>
      <c r="BT14" s="80"/>
      <c r="BU14" s="80"/>
      <c r="BV14" s="80"/>
      <c r="BW14" s="80"/>
      <c r="BX14" s="80"/>
      <c r="BY14" s="80"/>
      <c r="BZ14" s="81"/>
      <c r="CA14" s="79"/>
      <c r="CB14" s="80"/>
      <c r="CC14" s="80"/>
      <c r="CD14" s="80"/>
      <c r="CE14" s="80"/>
      <c r="CF14" s="80"/>
      <c r="CG14" s="80"/>
      <c r="CH14" s="80"/>
      <c r="CI14" s="81"/>
      <c r="CJ14" s="79"/>
      <c r="CK14" s="80"/>
      <c r="CL14" s="80"/>
      <c r="CM14" s="80"/>
      <c r="CN14" s="80"/>
      <c r="CO14" s="80"/>
      <c r="CP14" s="80"/>
      <c r="CQ14" s="80"/>
      <c r="CR14" s="81"/>
      <c r="CS14" s="79"/>
      <c r="CT14" s="80"/>
      <c r="CU14" s="80"/>
      <c r="CV14" s="80"/>
      <c r="CW14" s="80"/>
      <c r="CX14" s="80"/>
      <c r="CY14" s="80"/>
      <c r="CZ14" s="80"/>
      <c r="DA14" s="80"/>
    </row>
    <row r="15" spans="1:105" s="2" customFormat="1" ht="27.75" hidden="1" customHeight="1" x14ac:dyDescent="0.2">
      <c r="A15" s="83" t="s">
        <v>40</v>
      </c>
      <c r="B15" s="83"/>
      <c r="C15" s="83"/>
      <c r="D15" s="83"/>
      <c r="E15" s="83"/>
      <c r="F15" s="83"/>
      <c r="G15" s="84" t="s">
        <v>111</v>
      </c>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5"/>
      <c r="AJ15" s="86"/>
      <c r="AK15" s="87"/>
      <c r="AL15" s="87"/>
      <c r="AM15" s="87"/>
      <c r="AN15" s="87"/>
      <c r="AO15" s="87"/>
      <c r="AP15" s="87"/>
      <c r="AQ15" s="87"/>
      <c r="AR15" s="87"/>
      <c r="AS15" s="87"/>
      <c r="AT15" s="87"/>
      <c r="AU15" s="87"/>
      <c r="AV15" s="87"/>
      <c r="AW15" s="87"/>
      <c r="AX15" s="87"/>
      <c r="AY15" s="88"/>
      <c r="AZ15" s="79"/>
      <c r="BA15" s="80"/>
      <c r="BB15" s="80"/>
      <c r="BC15" s="80"/>
      <c r="BD15" s="80"/>
      <c r="BE15" s="80"/>
      <c r="BF15" s="80"/>
      <c r="BG15" s="80"/>
      <c r="BH15" s="81"/>
      <c r="BI15" s="79"/>
      <c r="BJ15" s="80"/>
      <c r="BK15" s="80"/>
      <c r="BL15" s="80"/>
      <c r="BM15" s="80"/>
      <c r="BN15" s="80"/>
      <c r="BO15" s="80"/>
      <c r="BP15" s="80"/>
      <c r="BQ15" s="81"/>
      <c r="BR15" s="79"/>
      <c r="BS15" s="80"/>
      <c r="BT15" s="80"/>
      <c r="BU15" s="80"/>
      <c r="BV15" s="80"/>
      <c r="BW15" s="80"/>
      <c r="BX15" s="80"/>
      <c r="BY15" s="80"/>
      <c r="BZ15" s="81"/>
      <c r="CA15" s="79"/>
      <c r="CB15" s="80"/>
      <c r="CC15" s="80"/>
      <c r="CD15" s="80"/>
      <c r="CE15" s="80"/>
      <c r="CF15" s="80"/>
      <c r="CG15" s="80"/>
      <c r="CH15" s="80"/>
      <c r="CI15" s="81"/>
      <c r="CJ15" s="79"/>
      <c r="CK15" s="80"/>
      <c r="CL15" s="80"/>
      <c r="CM15" s="80"/>
      <c r="CN15" s="80"/>
      <c r="CO15" s="80"/>
      <c r="CP15" s="80"/>
      <c r="CQ15" s="80"/>
      <c r="CR15" s="81"/>
      <c r="CS15" s="79"/>
      <c r="CT15" s="80"/>
      <c r="CU15" s="80"/>
      <c r="CV15" s="80"/>
      <c r="CW15" s="80"/>
      <c r="CX15" s="80"/>
      <c r="CY15" s="80"/>
      <c r="CZ15" s="80"/>
      <c r="DA15" s="80"/>
    </row>
    <row r="16" spans="1:105" s="2" customFormat="1" ht="54" hidden="1" customHeight="1" x14ac:dyDescent="0.2">
      <c r="A16" s="83" t="s">
        <v>42</v>
      </c>
      <c r="B16" s="83"/>
      <c r="C16" s="83"/>
      <c r="D16" s="83"/>
      <c r="E16" s="83"/>
      <c r="F16" s="83"/>
      <c r="G16" s="84" t="s">
        <v>112</v>
      </c>
      <c r="H16" s="84"/>
      <c r="I16" s="84"/>
      <c r="J16" s="84"/>
      <c r="K16" s="84"/>
      <c r="L16" s="84"/>
      <c r="M16" s="84"/>
      <c r="N16" s="84"/>
      <c r="O16" s="84"/>
      <c r="P16" s="84"/>
      <c r="Q16" s="84"/>
      <c r="R16" s="84"/>
      <c r="S16" s="84"/>
      <c r="T16" s="84"/>
      <c r="U16" s="84"/>
      <c r="V16" s="84"/>
      <c r="W16" s="84"/>
      <c r="X16" s="84"/>
      <c r="Y16" s="84"/>
      <c r="Z16" s="84"/>
      <c r="AA16" s="84"/>
      <c r="AB16" s="84"/>
      <c r="AC16" s="84"/>
      <c r="AD16" s="84"/>
      <c r="AE16" s="84"/>
      <c r="AF16" s="84"/>
      <c r="AG16" s="84"/>
      <c r="AH16" s="84"/>
      <c r="AI16" s="85"/>
      <c r="AJ16" s="86" t="s">
        <v>104</v>
      </c>
      <c r="AK16" s="87"/>
      <c r="AL16" s="87"/>
      <c r="AM16" s="87"/>
      <c r="AN16" s="87"/>
      <c r="AO16" s="87"/>
      <c r="AP16" s="87"/>
      <c r="AQ16" s="87"/>
      <c r="AR16" s="87"/>
      <c r="AS16" s="87"/>
      <c r="AT16" s="87"/>
      <c r="AU16" s="87"/>
      <c r="AV16" s="87"/>
      <c r="AW16" s="87"/>
      <c r="AX16" s="87"/>
      <c r="AY16" s="88"/>
      <c r="AZ16" s="79"/>
      <c r="BA16" s="80"/>
      <c r="BB16" s="80"/>
      <c r="BC16" s="80"/>
      <c r="BD16" s="80"/>
      <c r="BE16" s="80"/>
      <c r="BF16" s="80"/>
      <c r="BG16" s="80"/>
      <c r="BH16" s="81"/>
      <c r="BI16" s="79"/>
      <c r="BJ16" s="80"/>
      <c r="BK16" s="80"/>
      <c r="BL16" s="80"/>
      <c r="BM16" s="80"/>
      <c r="BN16" s="80"/>
      <c r="BO16" s="80"/>
      <c r="BP16" s="80"/>
      <c r="BQ16" s="81"/>
      <c r="BR16" s="79"/>
      <c r="BS16" s="80"/>
      <c r="BT16" s="80"/>
      <c r="BU16" s="80"/>
      <c r="BV16" s="80"/>
      <c r="BW16" s="80"/>
      <c r="BX16" s="80"/>
      <c r="BY16" s="80"/>
      <c r="BZ16" s="81"/>
      <c r="CA16" s="79"/>
      <c r="CB16" s="80"/>
      <c r="CC16" s="80"/>
      <c r="CD16" s="80"/>
      <c r="CE16" s="80"/>
      <c r="CF16" s="80"/>
      <c r="CG16" s="80"/>
      <c r="CH16" s="80"/>
      <c r="CI16" s="81"/>
      <c r="CJ16" s="79"/>
      <c r="CK16" s="80"/>
      <c r="CL16" s="80"/>
      <c r="CM16" s="80"/>
      <c r="CN16" s="80"/>
      <c r="CO16" s="80"/>
      <c r="CP16" s="80"/>
      <c r="CQ16" s="80"/>
      <c r="CR16" s="81"/>
      <c r="CS16" s="79"/>
      <c r="CT16" s="80"/>
      <c r="CU16" s="80"/>
      <c r="CV16" s="80"/>
      <c r="CW16" s="80"/>
      <c r="CX16" s="80"/>
      <c r="CY16" s="80"/>
      <c r="CZ16" s="80"/>
      <c r="DA16" s="80"/>
    </row>
    <row r="17" spans="1:105" s="2" customFormat="1" ht="66" hidden="1" customHeight="1" x14ac:dyDescent="0.2">
      <c r="A17" s="83" t="s">
        <v>45</v>
      </c>
      <c r="B17" s="83"/>
      <c r="C17" s="83"/>
      <c r="D17" s="83"/>
      <c r="E17" s="83"/>
      <c r="F17" s="83"/>
      <c r="G17" s="84" t="s">
        <v>113</v>
      </c>
      <c r="H17" s="84"/>
      <c r="I17" s="84"/>
      <c r="J17" s="84"/>
      <c r="K17" s="84"/>
      <c r="L17" s="84"/>
      <c r="M17" s="84"/>
      <c r="N17" s="84"/>
      <c r="O17" s="84"/>
      <c r="P17" s="84"/>
      <c r="Q17" s="84"/>
      <c r="R17" s="84"/>
      <c r="S17" s="84"/>
      <c r="T17" s="84"/>
      <c r="U17" s="84"/>
      <c r="V17" s="84"/>
      <c r="W17" s="84"/>
      <c r="X17" s="84"/>
      <c r="Y17" s="84"/>
      <c r="Z17" s="84"/>
      <c r="AA17" s="84"/>
      <c r="AB17" s="84"/>
      <c r="AC17" s="84"/>
      <c r="AD17" s="84"/>
      <c r="AE17" s="84"/>
      <c r="AF17" s="84"/>
      <c r="AG17" s="84"/>
      <c r="AH17" s="84"/>
      <c r="AI17" s="85"/>
      <c r="AJ17" s="86" t="s">
        <v>104</v>
      </c>
      <c r="AK17" s="87"/>
      <c r="AL17" s="87"/>
      <c r="AM17" s="87"/>
      <c r="AN17" s="87"/>
      <c r="AO17" s="87"/>
      <c r="AP17" s="87"/>
      <c r="AQ17" s="87"/>
      <c r="AR17" s="87"/>
      <c r="AS17" s="87"/>
      <c r="AT17" s="87"/>
      <c r="AU17" s="87"/>
      <c r="AV17" s="87"/>
      <c r="AW17" s="87"/>
      <c r="AX17" s="87"/>
      <c r="AY17" s="88"/>
      <c r="AZ17" s="79"/>
      <c r="BA17" s="80"/>
      <c r="BB17" s="80"/>
      <c r="BC17" s="80"/>
      <c r="BD17" s="80"/>
      <c r="BE17" s="80"/>
      <c r="BF17" s="80"/>
      <c r="BG17" s="80"/>
      <c r="BH17" s="81"/>
      <c r="BI17" s="79"/>
      <c r="BJ17" s="80"/>
      <c r="BK17" s="80"/>
      <c r="BL17" s="80"/>
      <c r="BM17" s="80"/>
      <c r="BN17" s="80"/>
      <c r="BO17" s="80"/>
      <c r="BP17" s="80"/>
      <c r="BQ17" s="81"/>
      <c r="BR17" s="79"/>
      <c r="BS17" s="80"/>
      <c r="BT17" s="80"/>
      <c r="BU17" s="80"/>
      <c r="BV17" s="80"/>
      <c r="BW17" s="80"/>
      <c r="BX17" s="80"/>
      <c r="BY17" s="80"/>
      <c r="BZ17" s="81"/>
      <c r="CA17" s="79"/>
      <c r="CB17" s="80"/>
      <c r="CC17" s="80"/>
      <c r="CD17" s="80"/>
      <c r="CE17" s="80"/>
      <c r="CF17" s="80"/>
      <c r="CG17" s="80"/>
      <c r="CH17" s="80"/>
      <c r="CI17" s="81"/>
      <c r="CJ17" s="79"/>
      <c r="CK17" s="80"/>
      <c r="CL17" s="80"/>
      <c r="CM17" s="80"/>
      <c r="CN17" s="80"/>
      <c r="CO17" s="80"/>
      <c r="CP17" s="80"/>
      <c r="CQ17" s="80"/>
      <c r="CR17" s="81"/>
      <c r="CS17" s="79"/>
      <c r="CT17" s="80"/>
      <c r="CU17" s="80"/>
      <c r="CV17" s="80"/>
      <c r="CW17" s="80"/>
      <c r="CX17" s="80"/>
      <c r="CY17" s="80"/>
      <c r="CZ17" s="80"/>
      <c r="DA17" s="80"/>
    </row>
    <row r="18" spans="1:105" s="2" customFormat="1" ht="27.75" hidden="1" customHeight="1" x14ac:dyDescent="0.2">
      <c r="A18" s="83" t="s">
        <v>48</v>
      </c>
      <c r="B18" s="83"/>
      <c r="C18" s="83"/>
      <c r="D18" s="83"/>
      <c r="E18" s="83"/>
      <c r="F18" s="83"/>
      <c r="G18" s="84" t="s">
        <v>114</v>
      </c>
      <c r="H18" s="84"/>
      <c r="I18" s="84"/>
      <c r="J18" s="84"/>
      <c r="K18" s="84"/>
      <c r="L18" s="84"/>
      <c r="M18" s="84"/>
      <c r="N18" s="84"/>
      <c r="O18" s="84"/>
      <c r="P18" s="84"/>
      <c r="Q18" s="84"/>
      <c r="R18" s="84"/>
      <c r="S18" s="84"/>
      <c r="T18" s="84"/>
      <c r="U18" s="84"/>
      <c r="V18" s="84"/>
      <c r="W18" s="84"/>
      <c r="X18" s="84"/>
      <c r="Y18" s="84"/>
      <c r="Z18" s="84"/>
      <c r="AA18" s="84"/>
      <c r="AB18" s="84"/>
      <c r="AC18" s="84"/>
      <c r="AD18" s="84"/>
      <c r="AE18" s="84"/>
      <c r="AF18" s="84"/>
      <c r="AG18" s="84"/>
      <c r="AH18" s="84"/>
      <c r="AI18" s="85"/>
      <c r="AJ18" s="86" t="s">
        <v>104</v>
      </c>
      <c r="AK18" s="87"/>
      <c r="AL18" s="87"/>
      <c r="AM18" s="87"/>
      <c r="AN18" s="87"/>
      <c r="AO18" s="87"/>
      <c r="AP18" s="87"/>
      <c r="AQ18" s="87"/>
      <c r="AR18" s="87"/>
      <c r="AS18" s="87"/>
      <c r="AT18" s="87"/>
      <c r="AU18" s="87"/>
      <c r="AV18" s="87"/>
      <c r="AW18" s="87"/>
      <c r="AX18" s="87"/>
      <c r="AY18" s="88"/>
      <c r="AZ18" s="79"/>
      <c r="BA18" s="80"/>
      <c r="BB18" s="80"/>
      <c r="BC18" s="80"/>
      <c r="BD18" s="80"/>
      <c r="BE18" s="80"/>
      <c r="BF18" s="80"/>
      <c r="BG18" s="80"/>
      <c r="BH18" s="81"/>
      <c r="BI18" s="79"/>
      <c r="BJ18" s="80"/>
      <c r="BK18" s="80"/>
      <c r="BL18" s="80"/>
      <c r="BM18" s="80"/>
      <c r="BN18" s="80"/>
      <c r="BO18" s="80"/>
      <c r="BP18" s="80"/>
      <c r="BQ18" s="81"/>
      <c r="BR18" s="79"/>
      <c r="BS18" s="80"/>
      <c r="BT18" s="80"/>
      <c r="BU18" s="80"/>
      <c r="BV18" s="80"/>
      <c r="BW18" s="80"/>
      <c r="BX18" s="80"/>
      <c r="BY18" s="80"/>
      <c r="BZ18" s="81"/>
      <c r="CA18" s="79"/>
      <c r="CB18" s="80"/>
      <c r="CC18" s="80"/>
      <c r="CD18" s="80"/>
      <c r="CE18" s="80"/>
      <c r="CF18" s="80"/>
      <c r="CG18" s="80"/>
      <c r="CH18" s="80"/>
      <c r="CI18" s="81"/>
      <c r="CJ18" s="79"/>
      <c r="CK18" s="80"/>
      <c r="CL18" s="80"/>
      <c r="CM18" s="80"/>
      <c r="CN18" s="80"/>
      <c r="CO18" s="80"/>
      <c r="CP18" s="80"/>
      <c r="CQ18" s="80"/>
      <c r="CR18" s="81"/>
      <c r="CS18" s="79"/>
      <c r="CT18" s="80"/>
      <c r="CU18" s="80"/>
      <c r="CV18" s="80"/>
      <c r="CW18" s="80"/>
      <c r="CX18" s="80"/>
      <c r="CY18" s="80"/>
      <c r="CZ18" s="80"/>
      <c r="DA18" s="80"/>
    </row>
    <row r="19" spans="1:105" s="2" customFormat="1" ht="15" hidden="1" customHeight="1" x14ac:dyDescent="0.2">
      <c r="A19" s="83"/>
      <c r="B19" s="83"/>
      <c r="C19" s="83"/>
      <c r="D19" s="83"/>
      <c r="E19" s="83"/>
      <c r="F19" s="83"/>
      <c r="G19" s="84" t="s">
        <v>94</v>
      </c>
      <c r="H19" s="84"/>
      <c r="I19" s="84"/>
      <c r="J19" s="84"/>
      <c r="K19" s="84"/>
      <c r="L19" s="84"/>
      <c r="M19" s="84"/>
      <c r="N19" s="84"/>
      <c r="O19" s="84"/>
      <c r="P19" s="84"/>
      <c r="Q19" s="84"/>
      <c r="R19" s="84"/>
      <c r="S19" s="84"/>
      <c r="T19" s="84"/>
      <c r="U19" s="84"/>
      <c r="V19" s="84"/>
      <c r="W19" s="84"/>
      <c r="X19" s="84"/>
      <c r="Y19" s="84"/>
      <c r="Z19" s="84"/>
      <c r="AA19" s="84"/>
      <c r="AB19" s="84"/>
      <c r="AC19" s="84"/>
      <c r="AD19" s="84"/>
      <c r="AE19" s="84"/>
      <c r="AF19" s="84"/>
      <c r="AG19" s="84"/>
      <c r="AH19" s="84"/>
      <c r="AI19" s="85"/>
      <c r="AJ19" s="86" t="s">
        <v>104</v>
      </c>
      <c r="AK19" s="87"/>
      <c r="AL19" s="87"/>
      <c r="AM19" s="87"/>
      <c r="AN19" s="87"/>
      <c r="AO19" s="87"/>
      <c r="AP19" s="87"/>
      <c r="AQ19" s="87"/>
      <c r="AR19" s="87"/>
      <c r="AS19" s="87"/>
      <c r="AT19" s="87"/>
      <c r="AU19" s="87"/>
      <c r="AV19" s="87"/>
      <c r="AW19" s="87"/>
      <c r="AX19" s="87"/>
      <c r="AY19" s="88"/>
      <c r="AZ19" s="79"/>
      <c r="BA19" s="80"/>
      <c r="BB19" s="80"/>
      <c r="BC19" s="80"/>
      <c r="BD19" s="80"/>
      <c r="BE19" s="80"/>
      <c r="BF19" s="80"/>
      <c r="BG19" s="80"/>
      <c r="BH19" s="81"/>
      <c r="BI19" s="79"/>
      <c r="BJ19" s="80"/>
      <c r="BK19" s="80"/>
      <c r="BL19" s="80"/>
      <c r="BM19" s="80"/>
      <c r="BN19" s="80"/>
      <c r="BO19" s="80"/>
      <c r="BP19" s="80"/>
      <c r="BQ19" s="81"/>
      <c r="BR19" s="79"/>
      <c r="BS19" s="80"/>
      <c r="BT19" s="80"/>
      <c r="BU19" s="80"/>
      <c r="BV19" s="80"/>
      <c r="BW19" s="80"/>
      <c r="BX19" s="80"/>
      <c r="BY19" s="80"/>
      <c r="BZ19" s="81"/>
      <c r="CA19" s="79"/>
      <c r="CB19" s="80"/>
      <c r="CC19" s="80"/>
      <c r="CD19" s="80"/>
      <c r="CE19" s="80"/>
      <c r="CF19" s="80"/>
      <c r="CG19" s="80"/>
      <c r="CH19" s="80"/>
      <c r="CI19" s="81"/>
      <c r="CJ19" s="79"/>
      <c r="CK19" s="80"/>
      <c r="CL19" s="80"/>
      <c r="CM19" s="80"/>
      <c r="CN19" s="80"/>
      <c r="CO19" s="80"/>
      <c r="CP19" s="80"/>
      <c r="CQ19" s="80"/>
      <c r="CR19" s="81"/>
      <c r="CS19" s="79"/>
      <c r="CT19" s="80"/>
      <c r="CU19" s="80"/>
      <c r="CV19" s="80"/>
      <c r="CW19" s="80"/>
      <c r="CX19" s="80"/>
      <c r="CY19" s="80"/>
      <c r="CZ19" s="80"/>
      <c r="DA19" s="80"/>
    </row>
    <row r="20" spans="1:105" s="2" customFormat="1" ht="15" hidden="1" customHeight="1" x14ac:dyDescent="0.2">
      <c r="A20" s="83"/>
      <c r="B20" s="83"/>
      <c r="C20" s="83"/>
      <c r="D20" s="83"/>
      <c r="E20" s="83"/>
      <c r="F20" s="83"/>
      <c r="G20" s="84" t="s">
        <v>95</v>
      </c>
      <c r="H20" s="84"/>
      <c r="I20" s="84"/>
      <c r="J20" s="84"/>
      <c r="K20" s="84"/>
      <c r="L20" s="84"/>
      <c r="M20" s="84"/>
      <c r="N20" s="84"/>
      <c r="O20" s="84"/>
      <c r="P20" s="84"/>
      <c r="Q20" s="84"/>
      <c r="R20" s="84"/>
      <c r="S20" s="84"/>
      <c r="T20" s="84"/>
      <c r="U20" s="84"/>
      <c r="V20" s="84"/>
      <c r="W20" s="84"/>
      <c r="X20" s="84"/>
      <c r="Y20" s="84"/>
      <c r="Z20" s="84"/>
      <c r="AA20" s="84"/>
      <c r="AB20" s="84"/>
      <c r="AC20" s="84"/>
      <c r="AD20" s="84"/>
      <c r="AE20" s="84"/>
      <c r="AF20" s="84"/>
      <c r="AG20" s="84"/>
      <c r="AH20" s="84"/>
      <c r="AI20" s="85"/>
      <c r="AJ20" s="86" t="s">
        <v>104</v>
      </c>
      <c r="AK20" s="87"/>
      <c r="AL20" s="87"/>
      <c r="AM20" s="87"/>
      <c r="AN20" s="87"/>
      <c r="AO20" s="87"/>
      <c r="AP20" s="87"/>
      <c r="AQ20" s="87"/>
      <c r="AR20" s="87"/>
      <c r="AS20" s="87"/>
      <c r="AT20" s="87"/>
      <c r="AU20" s="87"/>
      <c r="AV20" s="87"/>
      <c r="AW20" s="87"/>
      <c r="AX20" s="87"/>
      <c r="AY20" s="88"/>
      <c r="AZ20" s="79"/>
      <c r="BA20" s="80"/>
      <c r="BB20" s="80"/>
      <c r="BC20" s="80"/>
      <c r="BD20" s="80"/>
      <c r="BE20" s="80"/>
      <c r="BF20" s="80"/>
      <c r="BG20" s="80"/>
      <c r="BH20" s="81"/>
      <c r="BI20" s="79"/>
      <c r="BJ20" s="80"/>
      <c r="BK20" s="80"/>
      <c r="BL20" s="80"/>
      <c r="BM20" s="80"/>
      <c r="BN20" s="80"/>
      <c r="BO20" s="80"/>
      <c r="BP20" s="80"/>
      <c r="BQ20" s="81"/>
      <c r="BR20" s="79"/>
      <c r="BS20" s="80"/>
      <c r="BT20" s="80"/>
      <c r="BU20" s="80"/>
      <c r="BV20" s="80"/>
      <c r="BW20" s="80"/>
      <c r="BX20" s="80"/>
      <c r="BY20" s="80"/>
      <c r="BZ20" s="81"/>
      <c r="CA20" s="79"/>
      <c r="CB20" s="80"/>
      <c r="CC20" s="80"/>
      <c r="CD20" s="80"/>
      <c r="CE20" s="80"/>
      <c r="CF20" s="80"/>
      <c r="CG20" s="80"/>
      <c r="CH20" s="80"/>
      <c r="CI20" s="81"/>
      <c r="CJ20" s="79"/>
      <c r="CK20" s="80"/>
      <c r="CL20" s="80"/>
      <c r="CM20" s="80"/>
      <c r="CN20" s="80"/>
      <c r="CO20" s="80"/>
      <c r="CP20" s="80"/>
      <c r="CQ20" s="80"/>
      <c r="CR20" s="81"/>
      <c r="CS20" s="79"/>
      <c r="CT20" s="80"/>
      <c r="CU20" s="80"/>
      <c r="CV20" s="80"/>
      <c r="CW20" s="80"/>
      <c r="CX20" s="80"/>
      <c r="CY20" s="80"/>
      <c r="CZ20" s="80"/>
      <c r="DA20" s="80"/>
    </row>
    <row r="21" spans="1:105" s="2" customFormat="1" ht="15" hidden="1" customHeight="1" x14ac:dyDescent="0.2">
      <c r="A21" s="83"/>
      <c r="B21" s="83"/>
      <c r="C21" s="83"/>
      <c r="D21" s="83"/>
      <c r="E21" s="83"/>
      <c r="F21" s="83"/>
      <c r="G21" s="84" t="s">
        <v>96</v>
      </c>
      <c r="H21" s="84"/>
      <c r="I21" s="84"/>
      <c r="J21" s="84"/>
      <c r="K21" s="84"/>
      <c r="L21" s="84"/>
      <c r="M21" s="84"/>
      <c r="N21" s="84"/>
      <c r="O21" s="84"/>
      <c r="P21" s="84"/>
      <c r="Q21" s="84"/>
      <c r="R21" s="84"/>
      <c r="S21" s="84"/>
      <c r="T21" s="84"/>
      <c r="U21" s="84"/>
      <c r="V21" s="84"/>
      <c r="W21" s="84"/>
      <c r="X21" s="84"/>
      <c r="Y21" s="84"/>
      <c r="Z21" s="84"/>
      <c r="AA21" s="84"/>
      <c r="AB21" s="84"/>
      <c r="AC21" s="84"/>
      <c r="AD21" s="84"/>
      <c r="AE21" s="84"/>
      <c r="AF21" s="84"/>
      <c r="AG21" s="84"/>
      <c r="AH21" s="84"/>
      <c r="AI21" s="85"/>
      <c r="AJ21" s="86" t="s">
        <v>104</v>
      </c>
      <c r="AK21" s="87"/>
      <c r="AL21" s="87"/>
      <c r="AM21" s="87"/>
      <c r="AN21" s="87"/>
      <c r="AO21" s="87"/>
      <c r="AP21" s="87"/>
      <c r="AQ21" s="87"/>
      <c r="AR21" s="87"/>
      <c r="AS21" s="87"/>
      <c r="AT21" s="87"/>
      <c r="AU21" s="87"/>
      <c r="AV21" s="87"/>
      <c r="AW21" s="87"/>
      <c r="AX21" s="87"/>
      <c r="AY21" s="88"/>
      <c r="AZ21" s="79"/>
      <c r="BA21" s="80"/>
      <c r="BB21" s="80"/>
      <c r="BC21" s="80"/>
      <c r="BD21" s="80"/>
      <c r="BE21" s="80"/>
      <c r="BF21" s="80"/>
      <c r="BG21" s="80"/>
      <c r="BH21" s="81"/>
      <c r="BI21" s="79"/>
      <c r="BJ21" s="80"/>
      <c r="BK21" s="80"/>
      <c r="BL21" s="80"/>
      <c r="BM21" s="80"/>
      <c r="BN21" s="80"/>
      <c r="BO21" s="80"/>
      <c r="BP21" s="80"/>
      <c r="BQ21" s="81"/>
      <c r="BR21" s="79"/>
      <c r="BS21" s="80"/>
      <c r="BT21" s="80"/>
      <c r="BU21" s="80"/>
      <c r="BV21" s="80"/>
      <c r="BW21" s="80"/>
      <c r="BX21" s="80"/>
      <c r="BY21" s="80"/>
      <c r="BZ21" s="81"/>
      <c r="CA21" s="79"/>
      <c r="CB21" s="80"/>
      <c r="CC21" s="80"/>
      <c r="CD21" s="80"/>
      <c r="CE21" s="80"/>
      <c r="CF21" s="80"/>
      <c r="CG21" s="80"/>
      <c r="CH21" s="80"/>
      <c r="CI21" s="81"/>
      <c r="CJ21" s="79"/>
      <c r="CK21" s="80"/>
      <c r="CL21" s="80"/>
      <c r="CM21" s="80"/>
      <c r="CN21" s="80"/>
      <c r="CO21" s="80"/>
      <c r="CP21" s="80"/>
      <c r="CQ21" s="80"/>
      <c r="CR21" s="81"/>
      <c r="CS21" s="79"/>
      <c r="CT21" s="80"/>
      <c r="CU21" s="80"/>
      <c r="CV21" s="80"/>
      <c r="CW21" s="80"/>
      <c r="CX21" s="80"/>
      <c r="CY21" s="80"/>
      <c r="CZ21" s="80"/>
      <c r="DA21" s="80"/>
    </row>
    <row r="22" spans="1:105" s="2" customFormat="1" ht="15" hidden="1" customHeight="1" x14ac:dyDescent="0.2">
      <c r="A22" s="83" t="s">
        <v>60</v>
      </c>
      <c r="B22" s="83"/>
      <c r="C22" s="83"/>
      <c r="D22" s="83"/>
      <c r="E22" s="83"/>
      <c r="F22" s="83"/>
      <c r="G22" s="84" t="s">
        <v>115</v>
      </c>
      <c r="H22" s="84"/>
      <c r="I22" s="84"/>
      <c r="J22" s="84"/>
      <c r="K22" s="84"/>
      <c r="L22" s="84"/>
      <c r="M22" s="84"/>
      <c r="N22" s="84"/>
      <c r="O22" s="84"/>
      <c r="P22" s="84"/>
      <c r="Q22" s="84"/>
      <c r="R22" s="84"/>
      <c r="S22" s="84"/>
      <c r="T22" s="84"/>
      <c r="U22" s="84"/>
      <c r="V22" s="84"/>
      <c r="W22" s="84"/>
      <c r="X22" s="84"/>
      <c r="Y22" s="84"/>
      <c r="Z22" s="84"/>
      <c r="AA22" s="84"/>
      <c r="AB22" s="84"/>
      <c r="AC22" s="84"/>
      <c r="AD22" s="84"/>
      <c r="AE22" s="84"/>
      <c r="AF22" s="84"/>
      <c r="AG22" s="84"/>
      <c r="AH22" s="84"/>
      <c r="AI22" s="85"/>
      <c r="AJ22" s="86"/>
      <c r="AK22" s="87"/>
      <c r="AL22" s="87"/>
      <c r="AM22" s="87"/>
      <c r="AN22" s="87"/>
      <c r="AO22" s="87"/>
      <c r="AP22" s="87"/>
      <c r="AQ22" s="87"/>
      <c r="AR22" s="87"/>
      <c r="AS22" s="87"/>
      <c r="AT22" s="87"/>
      <c r="AU22" s="87"/>
      <c r="AV22" s="87"/>
      <c r="AW22" s="87"/>
      <c r="AX22" s="87"/>
      <c r="AY22" s="88"/>
      <c r="AZ22" s="79"/>
      <c r="BA22" s="80"/>
      <c r="BB22" s="80"/>
      <c r="BC22" s="80"/>
      <c r="BD22" s="80"/>
      <c r="BE22" s="80"/>
      <c r="BF22" s="80"/>
      <c r="BG22" s="80"/>
      <c r="BH22" s="81"/>
      <c r="BI22" s="79"/>
      <c r="BJ22" s="80"/>
      <c r="BK22" s="80"/>
      <c r="BL22" s="80"/>
      <c r="BM22" s="80"/>
      <c r="BN22" s="80"/>
      <c r="BO22" s="80"/>
      <c r="BP22" s="80"/>
      <c r="BQ22" s="81"/>
      <c r="BR22" s="79"/>
      <c r="BS22" s="80"/>
      <c r="BT22" s="80"/>
      <c r="BU22" s="80"/>
      <c r="BV22" s="80"/>
      <c r="BW22" s="80"/>
      <c r="BX22" s="80"/>
      <c r="BY22" s="80"/>
      <c r="BZ22" s="81"/>
      <c r="CA22" s="79"/>
      <c r="CB22" s="80"/>
      <c r="CC22" s="80"/>
      <c r="CD22" s="80"/>
      <c r="CE22" s="80"/>
      <c r="CF22" s="80"/>
      <c r="CG22" s="80"/>
      <c r="CH22" s="80"/>
      <c r="CI22" s="81"/>
      <c r="CJ22" s="79"/>
      <c r="CK22" s="80"/>
      <c r="CL22" s="80"/>
      <c r="CM22" s="80"/>
      <c r="CN22" s="80"/>
      <c r="CO22" s="80"/>
      <c r="CP22" s="80"/>
      <c r="CQ22" s="80"/>
      <c r="CR22" s="81"/>
      <c r="CS22" s="79"/>
      <c r="CT22" s="80"/>
      <c r="CU22" s="80"/>
      <c r="CV22" s="80"/>
      <c r="CW22" s="80"/>
      <c r="CX22" s="80"/>
      <c r="CY22" s="80"/>
      <c r="CZ22" s="80"/>
      <c r="DA22" s="80"/>
    </row>
    <row r="23" spans="1:105" s="2" customFormat="1" ht="27.75" hidden="1" customHeight="1" x14ac:dyDescent="0.2">
      <c r="A23" s="83" t="s">
        <v>62</v>
      </c>
      <c r="B23" s="83"/>
      <c r="C23" s="83"/>
      <c r="D23" s="83"/>
      <c r="E23" s="83"/>
      <c r="F23" s="83"/>
      <c r="G23" s="84" t="s">
        <v>116</v>
      </c>
      <c r="H23" s="84"/>
      <c r="I23" s="84"/>
      <c r="J23" s="84"/>
      <c r="K23" s="84"/>
      <c r="L23" s="84"/>
      <c r="M23" s="84"/>
      <c r="N23" s="84"/>
      <c r="O23" s="84"/>
      <c r="P23" s="84"/>
      <c r="Q23" s="84"/>
      <c r="R23" s="84"/>
      <c r="S23" s="84"/>
      <c r="T23" s="84"/>
      <c r="U23" s="84"/>
      <c r="V23" s="84"/>
      <c r="W23" s="84"/>
      <c r="X23" s="84"/>
      <c r="Y23" s="84"/>
      <c r="Z23" s="84"/>
      <c r="AA23" s="84"/>
      <c r="AB23" s="84"/>
      <c r="AC23" s="84"/>
      <c r="AD23" s="84"/>
      <c r="AE23" s="84"/>
      <c r="AF23" s="84"/>
      <c r="AG23" s="84"/>
      <c r="AH23" s="84"/>
      <c r="AI23" s="85"/>
      <c r="AJ23" s="86" t="s">
        <v>148</v>
      </c>
      <c r="AK23" s="87"/>
      <c r="AL23" s="87"/>
      <c r="AM23" s="87"/>
      <c r="AN23" s="87"/>
      <c r="AO23" s="87"/>
      <c r="AP23" s="87"/>
      <c r="AQ23" s="87"/>
      <c r="AR23" s="87"/>
      <c r="AS23" s="87"/>
      <c r="AT23" s="87"/>
      <c r="AU23" s="87"/>
      <c r="AV23" s="87"/>
      <c r="AW23" s="87"/>
      <c r="AX23" s="87"/>
      <c r="AY23" s="88"/>
      <c r="AZ23" s="79"/>
      <c r="BA23" s="80"/>
      <c r="BB23" s="80"/>
      <c r="BC23" s="80"/>
      <c r="BD23" s="80"/>
      <c r="BE23" s="80"/>
      <c r="BF23" s="80"/>
      <c r="BG23" s="80"/>
      <c r="BH23" s="81"/>
      <c r="BI23" s="79"/>
      <c r="BJ23" s="80"/>
      <c r="BK23" s="80"/>
      <c r="BL23" s="80"/>
      <c r="BM23" s="80"/>
      <c r="BN23" s="80"/>
      <c r="BO23" s="80"/>
      <c r="BP23" s="80"/>
      <c r="BQ23" s="81"/>
      <c r="BR23" s="79"/>
      <c r="BS23" s="80"/>
      <c r="BT23" s="80"/>
      <c r="BU23" s="80"/>
      <c r="BV23" s="80"/>
      <c r="BW23" s="80"/>
      <c r="BX23" s="80"/>
      <c r="BY23" s="80"/>
      <c r="BZ23" s="81"/>
      <c r="CA23" s="79"/>
      <c r="CB23" s="80"/>
      <c r="CC23" s="80"/>
      <c r="CD23" s="80"/>
      <c r="CE23" s="80"/>
      <c r="CF23" s="80"/>
      <c r="CG23" s="80"/>
      <c r="CH23" s="80"/>
      <c r="CI23" s="81"/>
      <c r="CJ23" s="79"/>
      <c r="CK23" s="80"/>
      <c r="CL23" s="80"/>
      <c r="CM23" s="80"/>
      <c r="CN23" s="80"/>
      <c r="CO23" s="80"/>
      <c r="CP23" s="80"/>
      <c r="CQ23" s="80"/>
      <c r="CR23" s="81"/>
      <c r="CS23" s="79"/>
      <c r="CT23" s="80"/>
      <c r="CU23" s="80"/>
      <c r="CV23" s="80"/>
      <c r="CW23" s="80"/>
      <c r="CX23" s="80"/>
      <c r="CY23" s="80"/>
      <c r="CZ23" s="80"/>
      <c r="DA23" s="80"/>
    </row>
    <row r="24" spans="1:105" s="2" customFormat="1" ht="27.75" hidden="1" customHeight="1" x14ac:dyDescent="0.2">
      <c r="A24" s="83"/>
      <c r="B24" s="83"/>
      <c r="C24" s="83"/>
      <c r="D24" s="83"/>
      <c r="E24" s="83"/>
      <c r="F24" s="83"/>
      <c r="G24" s="84" t="s">
        <v>117</v>
      </c>
      <c r="H24" s="84"/>
      <c r="I24" s="84"/>
      <c r="J24" s="84"/>
      <c r="K24" s="84"/>
      <c r="L24" s="84"/>
      <c r="M24" s="84"/>
      <c r="N24" s="84"/>
      <c r="O24" s="84"/>
      <c r="P24" s="84"/>
      <c r="Q24" s="84"/>
      <c r="R24" s="84"/>
      <c r="S24" s="84"/>
      <c r="T24" s="84"/>
      <c r="U24" s="84"/>
      <c r="V24" s="84"/>
      <c r="W24" s="84"/>
      <c r="X24" s="84"/>
      <c r="Y24" s="84"/>
      <c r="Z24" s="84"/>
      <c r="AA24" s="84"/>
      <c r="AB24" s="84"/>
      <c r="AC24" s="84"/>
      <c r="AD24" s="84"/>
      <c r="AE24" s="84"/>
      <c r="AF24" s="84"/>
      <c r="AG24" s="84"/>
      <c r="AH24" s="84"/>
      <c r="AI24" s="85"/>
      <c r="AJ24" s="86" t="s">
        <v>148</v>
      </c>
      <c r="AK24" s="87"/>
      <c r="AL24" s="87"/>
      <c r="AM24" s="87"/>
      <c r="AN24" s="87"/>
      <c r="AO24" s="87"/>
      <c r="AP24" s="87"/>
      <c r="AQ24" s="87"/>
      <c r="AR24" s="87"/>
      <c r="AS24" s="87"/>
      <c r="AT24" s="87"/>
      <c r="AU24" s="87"/>
      <c r="AV24" s="87"/>
      <c r="AW24" s="87"/>
      <c r="AX24" s="87"/>
      <c r="AY24" s="88"/>
      <c r="AZ24" s="79"/>
      <c r="BA24" s="80"/>
      <c r="BB24" s="80"/>
      <c r="BC24" s="80"/>
      <c r="BD24" s="80"/>
      <c r="BE24" s="80"/>
      <c r="BF24" s="80"/>
      <c r="BG24" s="80"/>
      <c r="BH24" s="81"/>
      <c r="BI24" s="79"/>
      <c r="BJ24" s="80"/>
      <c r="BK24" s="80"/>
      <c r="BL24" s="80"/>
      <c r="BM24" s="80"/>
      <c r="BN24" s="80"/>
      <c r="BO24" s="80"/>
      <c r="BP24" s="80"/>
      <c r="BQ24" s="81"/>
      <c r="BR24" s="79"/>
      <c r="BS24" s="80"/>
      <c r="BT24" s="80"/>
      <c r="BU24" s="80"/>
      <c r="BV24" s="80"/>
      <c r="BW24" s="80"/>
      <c r="BX24" s="80"/>
      <c r="BY24" s="80"/>
      <c r="BZ24" s="81"/>
      <c r="CA24" s="79"/>
      <c r="CB24" s="80"/>
      <c r="CC24" s="80"/>
      <c r="CD24" s="80"/>
      <c r="CE24" s="80"/>
      <c r="CF24" s="80"/>
      <c r="CG24" s="80"/>
      <c r="CH24" s="80"/>
      <c r="CI24" s="81"/>
      <c r="CJ24" s="79"/>
      <c r="CK24" s="80"/>
      <c r="CL24" s="80"/>
      <c r="CM24" s="80"/>
      <c r="CN24" s="80"/>
      <c r="CO24" s="80"/>
      <c r="CP24" s="80"/>
      <c r="CQ24" s="80"/>
      <c r="CR24" s="81"/>
      <c r="CS24" s="79"/>
      <c r="CT24" s="80"/>
      <c r="CU24" s="80"/>
      <c r="CV24" s="80"/>
      <c r="CW24" s="80"/>
      <c r="CX24" s="80"/>
      <c r="CY24" s="80"/>
      <c r="CZ24" s="80"/>
      <c r="DA24" s="80"/>
    </row>
    <row r="25" spans="1:105" s="2" customFormat="1" ht="27.75" hidden="1" customHeight="1" x14ac:dyDescent="0.2">
      <c r="A25" s="83" t="s">
        <v>67</v>
      </c>
      <c r="B25" s="83"/>
      <c r="C25" s="83"/>
      <c r="D25" s="83"/>
      <c r="E25" s="83"/>
      <c r="F25" s="83"/>
      <c r="G25" s="84" t="s">
        <v>118</v>
      </c>
      <c r="H25" s="84"/>
      <c r="I25" s="84"/>
      <c r="J25" s="84"/>
      <c r="K25" s="84"/>
      <c r="L25" s="84"/>
      <c r="M25" s="84"/>
      <c r="N25" s="84"/>
      <c r="O25" s="84"/>
      <c r="P25" s="84"/>
      <c r="Q25" s="84"/>
      <c r="R25" s="84"/>
      <c r="S25" s="84"/>
      <c r="T25" s="84"/>
      <c r="U25" s="84"/>
      <c r="V25" s="84"/>
      <c r="W25" s="84"/>
      <c r="X25" s="84"/>
      <c r="Y25" s="84"/>
      <c r="Z25" s="84"/>
      <c r="AA25" s="84"/>
      <c r="AB25" s="84"/>
      <c r="AC25" s="84"/>
      <c r="AD25" s="84"/>
      <c r="AE25" s="84"/>
      <c r="AF25" s="84"/>
      <c r="AG25" s="84"/>
      <c r="AH25" s="84"/>
      <c r="AI25" s="85"/>
      <c r="AJ25" s="86" t="s">
        <v>102</v>
      </c>
      <c r="AK25" s="87"/>
      <c r="AL25" s="87"/>
      <c r="AM25" s="87"/>
      <c r="AN25" s="87"/>
      <c r="AO25" s="87"/>
      <c r="AP25" s="87"/>
      <c r="AQ25" s="87"/>
      <c r="AR25" s="87"/>
      <c r="AS25" s="87"/>
      <c r="AT25" s="87"/>
      <c r="AU25" s="87"/>
      <c r="AV25" s="87"/>
      <c r="AW25" s="87"/>
      <c r="AX25" s="87"/>
      <c r="AY25" s="88"/>
      <c r="AZ25" s="79"/>
      <c r="BA25" s="80"/>
      <c r="BB25" s="80"/>
      <c r="BC25" s="80"/>
      <c r="BD25" s="80"/>
      <c r="BE25" s="80"/>
      <c r="BF25" s="80"/>
      <c r="BG25" s="80"/>
      <c r="BH25" s="81"/>
      <c r="BI25" s="79"/>
      <c r="BJ25" s="80"/>
      <c r="BK25" s="80"/>
      <c r="BL25" s="80"/>
      <c r="BM25" s="80"/>
      <c r="BN25" s="80"/>
      <c r="BO25" s="80"/>
      <c r="BP25" s="80"/>
      <c r="BQ25" s="81"/>
      <c r="BR25" s="79"/>
      <c r="BS25" s="80"/>
      <c r="BT25" s="80"/>
      <c r="BU25" s="80"/>
      <c r="BV25" s="80"/>
      <c r="BW25" s="80"/>
      <c r="BX25" s="80"/>
      <c r="BY25" s="80"/>
      <c r="BZ25" s="81"/>
      <c r="CA25" s="79"/>
      <c r="CB25" s="80"/>
      <c r="CC25" s="80"/>
      <c r="CD25" s="80"/>
      <c r="CE25" s="80"/>
      <c r="CF25" s="80"/>
      <c r="CG25" s="80"/>
      <c r="CH25" s="80"/>
      <c r="CI25" s="81"/>
      <c r="CJ25" s="79"/>
      <c r="CK25" s="80"/>
      <c r="CL25" s="80"/>
      <c r="CM25" s="80"/>
      <c r="CN25" s="80"/>
      <c r="CO25" s="80"/>
      <c r="CP25" s="80"/>
      <c r="CQ25" s="80"/>
      <c r="CR25" s="81"/>
      <c r="CS25" s="79"/>
      <c r="CT25" s="80"/>
      <c r="CU25" s="80"/>
      <c r="CV25" s="80"/>
      <c r="CW25" s="80"/>
      <c r="CX25" s="80"/>
      <c r="CY25" s="80"/>
      <c r="CZ25" s="80"/>
      <c r="DA25" s="80"/>
    </row>
    <row r="26" spans="1:105" s="2" customFormat="1" ht="27.75" hidden="1" customHeight="1" x14ac:dyDescent="0.2">
      <c r="A26" s="83" t="s">
        <v>68</v>
      </c>
      <c r="B26" s="83"/>
      <c r="C26" s="83"/>
      <c r="D26" s="83"/>
      <c r="E26" s="83"/>
      <c r="F26" s="83"/>
      <c r="G26" s="84" t="s">
        <v>120</v>
      </c>
      <c r="H26" s="84"/>
      <c r="I26" s="84"/>
      <c r="J26" s="84"/>
      <c r="K26" s="84"/>
      <c r="L26" s="84"/>
      <c r="M26" s="84"/>
      <c r="N26" s="84"/>
      <c r="O26" s="84"/>
      <c r="P26" s="84"/>
      <c r="Q26" s="84"/>
      <c r="R26" s="84"/>
      <c r="S26" s="84"/>
      <c r="T26" s="84"/>
      <c r="U26" s="84"/>
      <c r="V26" s="84"/>
      <c r="W26" s="84"/>
      <c r="X26" s="84"/>
      <c r="Y26" s="84"/>
      <c r="Z26" s="84"/>
      <c r="AA26" s="84"/>
      <c r="AB26" s="84"/>
      <c r="AC26" s="84"/>
      <c r="AD26" s="84"/>
      <c r="AE26" s="84"/>
      <c r="AF26" s="84"/>
      <c r="AG26" s="84"/>
      <c r="AH26" s="84"/>
      <c r="AI26" s="85"/>
      <c r="AJ26" s="86" t="s">
        <v>119</v>
      </c>
      <c r="AK26" s="87"/>
      <c r="AL26" s="87"/>
      <c r="AM26" s="87"/>
      <c r="AN26" s="87"/>
      <c r="AO26" s="87"/>
      <c r="AP26" s="87"/>
      <c r="AQ26" s="87"/>
      <c r="AR26" s="87"/>
      <c r="AS26" s="87"/>
      <c r="AT26" s="87"/>
      <c r="AU26" s="87"/>
      <c r="AV26" s="87"/>
      <c r="AW26" s="87"/>
      <c r="AX26" s="87"/>
      <c r="AY26" s="88"/>
      <c r="AZ26" s="79"/>
      <c r="BA26" s="80"/>
      <c r="BB26" s="80"/>
      <c r="BC26" s="80"/>
      <c r="BD26" s="80"/>
      <c r="BE26" s="80"/>
      <c r="BF26" s="80"/>
      <c r="BG26" s="80"/>
      <c r="BH26" s="81"/>
      <c r="BI26" s="79"/>
      <c r="BJ26" s="80"/>
      <c r="BK26" s="80"/>
      <c r="BL26" s="80"/>
      <c r="BM26" s="80"/>
      <c r="BN26" s="80"/>
      <c r="BO26" s="80"/>
      <c r="BP26" s="80"/>
      <c r="BQ26" s="81"/>
      <c r="BR26" s="79"/>
      <c r="BS26" s="80"/>
      <c r="BT26" s="80"/>
      <c r="BU26" s="80"/>
      <c r="BV26" s="80"/>
      <c r="BW26" s="80"/>
      <c r="BX26" s="80"/>
      <c r="BY26" s="80"/>
      <c r="BZ26" s="81"/>
      <c r="CA26" s="79"/>
      <c r="CB26" s="80"/>
      <c r="CC26" s="80"/>
      <c r="CD26" s="80"/>
      <c r="CE26" s="80"/>
      <c r="CF26" s="80"/>
      <c r="CG26" s="80"/>
      <c r="CH26" s="80"/>
      <c r="CI26" s="81"/>
      <c r="CJ26" s="79"/>
      <c r="CK26" s="80"/>
      <c r="CL26" s="80"/>
      <c r="CM26" s="80"/>
      <c r="CN26" s="80"/>
      <c r="CO26" s="80"/>
      <c r="CP26" s="80"/>
      <c r="CQ26" s="80"/>
      <c r="CR26" s="81"/>
      <c r="CS26" s="79"/>
      <c r="CT26" s="80"/>
      <c r="CU26" s="80"/>
      <c r="CV26" s="80"/>
      <c r="CW26" s="80"/>
      <c r="CX26" s="80"/>
      <c r="CY26" s="80"/>
      <c r="CZ26" s="80"/>
      <c r="DA26" s="80"/>
    </row>
    <row r="27" spans="1:105" s="2" customFormat="1" ht="27.75" hidden="1" customHeight="1" x14ac:dyDescent="0.2">
      <c r="A27" s="83" t="s">
        <v>121</v>
      </c>
      <c r="B27" s="83"/>
      <c r="C27" s="83"/>
      <c r="D27" s="83"/>
      <c r="E27" s="83"/>
      <c r="F27" s="83"/>
      <c r="G27" s="84" t="s">
        <v>122</v>
      </c>
      <c r="H27" s="84"/>
      <c r="I27" s="84"/>
      <c r="J27" s="84"/>
      <c r="K27" s="84"/>
      <c r="L27" s="84"/>
      <c r="M27" s="84"/>
      <c r="N27" s="84"/>
      <c r="O27" s="84"/>
      <c r="P27" s="84"/>
      <c r="Q27" s="84"/>
      <c r="R27" s="84"/>
      <c r="S27" s="84"/>
      <c r="T27" s="84"/>
      <c r="U27" s="84"/>
      <c r="V27" s="84"/>
      <c r="W27" s="84"/>
      <c r="X27" s="84"/>
      <c r="Y27" s="84"/>
      <c r="Z27" s="84"/>
      <c r="AA27" s="84"/>
      <c r="AB27" s="84"/>
      <c r="AC27" s="84"/>
      <c r="AD27" s="84"/>
      <c r="AE27" s="84"/>
      <c r="AF27" s="84"/>
      <c r="AG27" s="84"/>
      <c r="AH27" s="84"/>
      <c r="AI27" s="85"/>
      <c r="AJ27" s="86" t="s">
        <v>119</v>
      </c>
      <c r="AK27" s="87"/>
      <c r="AL27" s="87"/>
      <c r="AM27" s="87"/>
      <c r="AN27" s="87"/>
      <c r="AO27" s="87"/>
      <c r="AP27" s="87"/>
      <c r="AQ27" s="87"/>
      <c r="AR27" s="87"/>
      <c r="AS27" s="87"/>
      <c r="AT27" s="87"/>
      <c r="AU27" s="87"/>
      <c r="AV27" s="87"/>
      <c r="AW27" s="87"/>
      <c r="AX27" s="87"/>
      <c r="AY27" s="88"/>
      <c r="AZ27" s="79"/>
      <c r="BA27" s="80"/>
      <c r="BB27" s="80"/>
      <c r="BC27" s="80"/>
      <c r="BD27" s="80"/>
      <c r="BE27" s="80"/>
      <c r="BF27" s="80"/>
      <c r="BG27" s="80"/>
      <c r="BH27" s="81"/>
      <c r="BI27" s="79"/>
      <c r="BJ27" s="80"/>
      <c r="BK27" s="80"/>
      <c r="BL27" s="80"/>
      <c r="BM27" s="80"/>
      <c r="BN27" s="80"/>
      <c r="BO27" s="80"/>
      <c r="BP27" s="80"/>
      <c r="BQ27" s="81"/>
      <c r="BR27" s="79"/>
      <c r="BS27" s="80"/>
      <c r="BT27" s="80"/>
      <c r="BU27" s="80"/>
      <c r="BV27" s="80"/>
      <c r="BW27" s="80"/>
      <c r="BX27" s="80"/>
      <c r="BY27" s="80"/>
      <c r="BZ27" s="81"/>
      <c r="CA27" s="79"/>
      <c r="CB27" s="80"/>
      <c r="CC27" s="80"/>
      <c r="CD27" s="80"/>
      <c r="CE27" s="80"/>
      <c r="CF27" s="80"/>
      <c r="CG27" s="80"/>
      <c r="CH27" s="80"/>
      <c r="CI27" s="81"/>
      <c r="CJ27" s="79"/>
      <c r="CK27" s="80"/>
      <c r="CL27" s="80"/>
      <c r="CM27" s="80"/>
      <c r="CN27" s="80"/>
      <c r="CO27" s="80"/>
      <c r="CP27" s="80"/>
      <c r="CQ27" s="80"/>
      <c r="CR27" s="81"/>
      <c r="CS27" s="79"/>
      <c r="CT27" s="80"/>
      <c r="CU27" s="80"/>
      <c r="CV27" s="80"/>
      <c r="CW27" s="80"/>
      <c r="CX27" s="80"/>
      <c r="CY27" s="80"/>
      <c r="CZ27" s="80"/>
      <c r="DA27" s="80"/>
    </row>
    <row r="28" spans="1:105" s="2" customFormat="1" ht="27.75" hidden="1" customHeight="1" x14ac:dyDescent="0.2">
      <c r="A28" s="83" t="s">
        <v>123</v>
      </c>
      <c r="B28" s="83"/>
      <c r="C28" s="83"/>
      <c r="D28" s="83"/>
      <c r="E28" s="83"/>
      <c r="F28" s="83"/>
      <c r="G28" s="84" t="s">
        <v>124</v>
      </c>
      <c r="H28" s="84"/>
      <c r="I28" s="84"/>
      <c r="J28" s="84"/>
      <c r="K28" s="84"/>
      <c r="L28" s="84"/>
      <c r="M28" s="84"/>
      <c r="N28" s="84"/>
      <c r="O28" s="84"/>
      <c r="P28" s="84"/>
      <c r="Q28" s="84"/>
      <c r="R28" s="84"/>
      <c r="S28" s="84"/>
      <c r="T28" s="84"/>
      <c r="U28" s="84"/>
      <c r="V28" s="84"/>
      <c r="W28" s="84"/>
      <c r="X28" s="84"/>
      <c r="Y28" s="84"/>
      <c r="Z28" s="84"/>
      <c r="AA28" s="84"/>
      <c r="AB28" s="84"/>
      <c r="AC28" s="84"/>
      <c r="AD28" s="84"/>
      <c r="AE28" s="84"/>
      <c r="AF28" s="84"/>
      <c r="AG28" s="84"/>
      <c r="AH28" s="84"/>
      <c r="AI28" s="85"/>
      <c r="AJ28" s="86" t="s">
        <v>119</v>
      </c>
      <c r="AK28" s="87"/>
      <c r="AL28" s="87"/>
      <c r="AM28" s="87"/>
      <c r="AN28" s="87"/>
      <c r="AO28" s="87"/>
      <c r="AP28" s="87"/>
      <c r="AQ28" s="87"/>
      <c r="AR28" s="87"/>
      <c r="AS28" s="87"/>
      <c r="AT28" s="87"/>
      <c r="AU28" s="87"/>
      <c r="AV28" s="87"/>
      <c r="AW28" s="87"/>
      <c r="AX28" s="87"/>
      <c r="AY28" s="88"/>
      <c r="AZ28" s="79"/>
      <c r="BA28" s="80"/>
      <c r="BB28" s="80"/>
      <c r="BC28" s="80"/>
      <c r="BD28" s="80"/>
      <c r="BE28" s="80"/>
      <c r="BF28" s="80"/>
      <c r="BG28" s="80"/>
      <c r="BH28" s="81"/>
      <c r="BI28" s="79"/>
      <c r="BJ28" s="80"/>
      <c r="BK28" s="80"/>
      <c r="BL28" s="80"/>
      <c r="BM28" s="80"/>
      <c r="BN28" s="80"/>
      <c r="BO28" s="80"/>
      <c r="BP28" s="80"/>
      <c r="BQ28" s="81"/>
      <c r="BR28" s="79"/>
      <c r="BS28" s="80"/>
      <c r="BT28" s="80"/>
      <c r="BU28" s="80"/>
      <c r="BV28" s="80"/>
      <c r="BW28" s="80"/>
      <c r="BX28" s="80"/>
      <c r="BY28" s="80"/>
      <c r="BZ28" s="81"/>
      <c r="CA28" s="79"/>
      <c r="CB28" s="80"/>
      <c r="CC28" s="80"/>
      <c r="CD28" s="80"/>
      <c r="CE28" s="80"/>
      <c r="CF28" s="80"/>
      <c r="CG28" s="80"/>
      <c r="CH28" s="80"/>
      <c r="CI28" s="81"/>
      <c r="CJ28" s="79"/>
      <c r="CK28" s="80"/>
      <c r="CL28" s="80"/>
      <c r="CM28" s="80"/>
      <c r="CN28" s="80"/>
      <c r="CO28" s="80"/>
      <c r="CP28" s="80"/>
      <c r="CQ28" s="80"/>
      <c r="CR28" s="81"/>
      <c r="CS28" s="79"/>
      <c r="CT28" s="80"/>
      <c r="CU28" s="80"/>
      <c r="CV28" s="80"/>
      <c r="CW28" s="80"/>
      <c r="CX28" s="80"/>
      <c r="CY28" s="80"/>
      <c r="CZ28" s="80"/>
      <c r="DA28" s="80"/>
    </row>
    <row r="29" spans="1:105" s="2" customFormat="1" ht="16.5" hidden="1" customHeight="1" x14ac:dyDescent="0.2">
      <c r="A29" s="83"/>
      <c r="B29" s="83"/>
      <c r="C29" s="83"/>
      <c r="D29" s="83"/>
      <c r="E29" s="83"/>
      <c r="F29" s="83"/>
      <c r="G29" s="89" t="s">
        <v>125</v>
      </c>
      <c r="H29" s="89"/>
      <c r="I29" s="89"/>
      <c r="J29" s="89"/>
      <c r="K29" s="89"/>
      <c r="L29" s="89"/>
      <c r="M29" s="89"/>
      <c r="N29" s="89"/>
      <c r="O29" s="89"/>
      <c r="P29" s="89"/>
      <c r="Q29" s="89"/>
      <c r="R29" s="89"/>
      <c r="S29" s="89"/>
      <c r="T29" s="89"/>
      <c r="U29" s="89"/>
      <c r="V29" s="89"/>
      <c r="W29" s="89"/>
      <c r="X29" s="89"/>
      <c r="Y29" s="89"/>
      <c r="Z29" s="89"/>
      <c r="AA29" s="89"/>
      <c r="AB29" s="89"/>
      <c r="AC29" s="89"/>
      <c r="AD29" s="89"/>
      <c r="AE29" s="89"/>
      <c r="AF29" s="89"/>
      <c r="AG29" s="89"/>
      <c r="AH29" s="89"/>
      <c r="AI29" s="90"/>
      <c r="AJ29" s="86" t="s">
        <v>119</v>
      </c>
      <c r="AK29" s="87"/>
      <c r="AL29" s="87"/>
      <c r="AM29" s="87"/>
      <c r="AN29" s="87"/>
      <c r="AO29" s="87"/>
      <c r="AP29" s="87"/>
      <c r="AQ29" s="87"/>
      <c r="AR29" s="87"/>
      <c r="AS29" s="87"/>
      <c r="AT29" s="87"/>
      <c r="AU29" s="87"/>
      <c r="AV29" s="87"/>
      <c r="AW29" s="87"/>
      <c r="AX29" s="87"/>
      <c r="AY29" s="88"/>
      <c r="AZ29" s="79"/>
      <c r="BA29" s="80"/>
      <c r="BB29" s="80"/>
      <c r="BC29" s="80"/>
      <c r="BD29" s="80"/>
      <c r="BE29" s="80"/>
      <c r="BF29" s="80"/>
      <c r="BG29" s="80"/>
      <c r="BH29" s="81"/>
      <c r="BI29" s="79"/>
      <c r="BJ29" s="80"/>
      <c r="BK29" s="80"/>
      <c r="BL29" s="80"/>
      <c r="BM29" s="80"/>
      <c r="BN29" s="80"/>
      <c r="BO29" s="80"/>
      <c r="BP29" s="80"/>
      <c r="BQ29" s="81"/>
      <c r="BR29" s="79"/>
      <c r="BS29" s="80"/>
      <c r="BT29" s="80"/>
      <c r="BU29" s="80"/>
      <c r="BV29" s="80"/>
      <c r="BW29" s="80"/>
      <c r="BX29" s="80"/>
      <c r="BY29" s="80"/>
      <c r="BZ29" s="81"/>
      <c r="CA29" s="79"/>
      <c r="CB29" s="80"/>
      <c r="CC29" s="80"/>
      <c r="CD29" s="80"/>
      <c r="CE29" s="80"/>
      <c r="CF29" s="80"/>
      <c r="CG29" s="80"/>
      <c r="CH29" s="80"/>
      <c r="CI29" s="81"/>
      <c r="CJ29" s="79"/>
      <c r="CK29" s="80"/>
      <c r="CL29" s="80"/>
      <c r="CM29" s="80"/>
      <c r="CN29" s="80"/>
      <c r="CO29" s="80"/>
      <c r="CP29" s="80"/>
      <c r="CQ29" s="80"/>
      <c r="CR29" s="81"/>
      <c r="CS29" s="79"/>
      <c r="CT29" s="80"/>
      <c r="CU29" s="80"/>
      <c r="CV29" s="80"/>
      <c r="CW29" s="80"/>
      <c r="CX29" s="80"/>
      <c r="CY29" s="80"/>
      <c r="CZ29" s="80"/>
      <c r="DA29" s="80"/>
    </row>
    <row r="30" spans="1:105" s="2" customFormat="1" ht="16.5" hidden="1" customHeight="1" x14ac:dyDescent="0.2">
      <c r="A30" s="83"/>
      <c r="B30" s="83"/>
      <c r="C30" s="83"/>
      <c r="D30" s="83"/>
      <c r="E30" s="83"/>
      <c r="F30" s="83"/>
      <c r="G30" s="89" t="s">
        <v>126</v>
      </c>
      <c r="H30" s="89"/>
      <c r="I30" s="89"/>
      <c r="J30" s="89"/>
      <c r="K30" s="89"/>
      <c r="L30" s="89"/>
      <c r="M30" s="89"/>
      <c r="N30" s="89"/>
      <c r="O30" s="89"/>
      <c r="P30" s="89"/>
      <c r="Q30" s="89"/>
      <c r="R30" s="89"/>
      <c r="S30" s="89"/>
      <c r="T30" s="89"/>
      <c r="U30" s="89"/>
      <c r="V30" s="89"/>
      <c r="W30" s="89"/>
      <c r="X30" s="89"/>
      <c r="Y30" s="89"/>
      <c r="Z30" s="89"/>
      <c r="AA30" s="89"/>
      <c r="AB30" s="89"/>
      <c r="AC30" s="89"/>
      <c r="AD30" s="89"/>
      <c r="AE30" s="89"/>
      <c r="AF30" s="89"/>
      <c r="AG30" s="89"/>
      <c r="AH30" s="89"/>
      <c r="AI30" s="90"/>
      <c r="AJ30" s="86" t="s">
        <v>119</v>
      </c>
      <c r="AK30" s="87"/>
      <c r="AL30" s="87"/>
      <c r="AM30" s="87"/>
      <c r="AN30" s="87"/>
      <c r="AO30" s="87"/>
      <c r="AP30" s="87"/>
      <c r="AQ30" s="87"/>
      <c r="AR30" s="87"/>
      <c r="AS30" s="87"/>
      <c r="AT30" s="87"/>
      <c r="AU30" s="87"/>
      <c r="AV30" s="87"/>
      <c r="AW30" s="87"/>
      <c r="AX30" s="87"/>
      <c r="AY30" s="88"/>
      <c r="AZ30" s="79"/>
      <c r="BA30" s="80"/>
      <c r="BB30" s="80"/>
      <c r="BC30" s="80"/>
      <c r="BD30" s="80"/>
      <c r="BE30" s="80"/>
      <c r="BF30" s="80"/>
      <c r="BG30" s="80"/>
      <c r="BH30" s="81"/>
      <c r="BI30" s="79"/>
      <c r="BJ30" s="80"/>
      <c r="BK30" s="80"/>
      <c r="BL30" s="80"/>
      <c r="BM30" s="80"/>
      <c r="BN30" s="80"/>
      <c r="BO30" s="80"/>
      <c r="BP30" s="80"/>
      <c r="BQ30" s="81"/>
      <c r="BR30" s="79"/>
      <c r="BS30" s="80"/>
      <c r="BT30" s="80"/>
      <c r="BU30" s="80"/>
      <c r="BV30" s="80"/>
      <c r="BW30" s="80"/>
      <c r="BX30" s="80"/>
      <c r="BY30" s="80"/>
      <c r="BZ30" s="81"/>
      <c r="CA30" s="79"/>
      <c r="CB30" s="80"/>
      <c r="CC30" s="80"/>
      <c r="CD30" s="80"/>
      <c r="CE30" s="80"/>
      <c r="CF30" s="80"/>
      <c r="CG30" s="80"/>
      <c r="CH30" s="80"/>
      <c r="CI30" s="81"/>
      <c r="CJ30" s="79"/>
      <c r="CK30" s="80"/>
      <c r="CL30" s="80"/>
      <c r="CM30" s="80"/>
      <c r="CN30" s="80"/>
      <c r="CO30" s="80"/>
      <c r="CP30" s="80"/>
      <c r="CQ30" s="80"/>
      <c r="CR30" s="81"/>
      <c r="CS30" s="79"/>
      <c r="CT30" s="80"/>
      <c r="CU30" s="80"/>
      <c r="CV30" s="80"/>
      <c r="CW30" s="80"/>
      <c r="CX30" s="80"/>
      <c r="CY30" s="80"/>
      <c r="CZ30" s="80"/>
      <c r="DA30" s="80"/>
    </row>
    <row r="31" spans="1:105" s="2" customFormat="1" ht="16.5" hidden="1" customHeight="1" x14ac:dyDescent="0.2">
      <c r="A31" s="83"/>
      <c r="B31" s="83"/>
      <c r="C31" s="83"/>
      <c r="D31" s="83"/>
      <c r="E31" s="83"/>
      <c r="F31" s="83"/>
      <c r="G31" s="89" t="s">
        <v>127</v>
      </c>
      <c r="H31" s="89"/>
      <c r="I31" s="89"/>
      <c r="J31" s="89"/>
      <c r="K31" s="89"/>
      <c r="L31" s="89"/>
      <c r="M31" s="89"/>
      <c r="N31" s="89"/>
      <c r="O31" s="89"/>
      <c r="P31" s="89"/>
      <c r="Q31" s="89"/>
      <c r="R31" s="89"/>
      <c r="S31" s="89"/>
      <c r="T31" s="89"/>
      <c r="U31" s="89"/>
      <c r="V31" s="89"/>
      <c r="W31" s="89"/>
      <c r="X31" s="89"/>
      <c r="Y31" s="89"/>
      <c r="Z31" s="89"/>
      <c r="AA31" s="89"/>
      <c r="AB31" s="89"/>
      <c r="AC31" s="89"/>
      <c r="AD31" s="89"/>
      <c r="AE31" s="89"/>
      <c r="AF31" s="89"/>
      <c r="AG31" s="89"/>
      <c r="AH31" s="89"/>
      <c r="AI31" s="90"/>
      <c r="AJ31" s="86" t="s">
        <v>119</v>
      </c>
      <c r="AK31" s="87"/>
      <c r="AL31" s="87"/>
      <c r="AM31" s="87"/>
      <c r="AN31" s="87"/>
      <c r="AO31" s="87"/>
      <c r="AP31" s="87"/>
      <c r="AQ31" s="87"/>
      <c r="AR31" s="87"/>
      <c r="AS31" s="87"/>
      <c r="AT31" s="87"/>
      <c r="AU31" s="87"/>
      <c r="AV31" s="87"/>
      <c r="AW31" s="87"/>
      <c r="AX31" s="87"/>
      <c r="AY31" s="88"/>
      <c r="AZ31" s="79"/>
      <c r="BA31" s="80"/>
      <c r="BB31" s="80"/>
      <c r="BC31" s="80"/>
      <c r="BD31" s="80"/>
      <c r="BE31" s="80"/>
      <c r="BF31" s="80"/>
      <c r="BG31" s="80"/>
      <c r="BH31" s="81"/>
      <c r="BI31" s="79"/>
      <c r="BJ31" s="80"/>
      <c r="BK31" s="80"/>
      <c r="BL31" s="80"/>
      <c r="BM31" s="80"/>
      <c r="BN31" s="80"/>
      <c r="BO31" s="80"/>
      <c r="BP31" s="80"/>
      <c r="BQ31" s="81"/>
      <c r="BR31" s="79"/>
      <c r="BS31" s="80"/>
      <c r="BT31" s="80"/>
      <c r="BU31" s="80"/>
      <c r="BV31" s="80"/>
      <c r="BW31" s="80"/>
      <c r="BX31" s="80"/>
      <c r="BY31" s="80"/>
      <c r="BZ31" s="81"/>
      <c r="CA31" s="79"/>
      <c r="CB31" s="80"/>
      <c r="CC31" s="80"/>
      <c r="CD31" s="80"/>
      <c r="CE31" s="80"/>
      <c r="CF31" s="80"/>
      <c r="CG31" s="80"/>
      <c r="CH31" s="80"/>
      <c r="CI31" s="81"/>
      <c r="CJ31" s="79"/>
      <c r="CK31" s="80"/>
      <c r="CL31" s="80"/>
      <c r="CM31" s="80"/>
      <c r="CN31" s="80"/>
      <c r="CO31" s="80"/>
      <c r="CP31" s="80"/>
      <c r="CQ31" s="80"/>
      <c r="CR31" s="81"/>
      <c r="CS31" s="79"/>
      <c r="CT31" s="80"/>
      <c r="CU31" s="80"/>
      <c r="CV31" s="80"/>
      <c r="CW31" s="80"/>
      <c r="CX31" s="80"/>
      <c r="CY31" s="80"/>
      <c r="CZ31" s="80"/>
      <c r="DA31" s="80"/>
    </row>
    <row r="32" spans="1:105" s="2" customFormat="1" ht="16.5" hidden="1" customHeight="1" x14ac:dyDescent="0.2">
      <c r="A32" s="83"/>
      <c r="B32" s="83"/>
      <c r="C32" s="83"/>
      <c r="D32" s="83"/>
      <c r="E32" s="83"/>
      <c r="F32" s="83"/>
      <c r="G32" s="89" t="s">
        <v>128</v>
      </c>
      <c r="H32" s="89"/>
      <c r="I32" s="89"/>
      <c r="J32" s="89"/>
      <c r="K32" s="89"/>
      <c r="L32" s="89"/>
      <c r="M32" s="89"/>
      <c r="N32" s="89"/>
      <c r="O32" s="89"/>
      <c r="P32" s="89"/>
      <c r="Q32" s="89"/>
      <c r="R32" s="89"/>
      <c r="S32" s="89"/>
      <c r="T32" s="89"/>
      <c r="U32" s="89"/>
      <c r="V32" s="89"/>
      <c r="W32" s="89"/>
      <c r="X32" s="89"/>
      <c r="Y32" s="89"/>
      <c r="Z32" s="89"/>
      <c r="AA32" s="89"/>
      <c r="AB32" s="89"/>
      <c r="AC32" s="89"/>
      <c r="AD32" s="89"/>
      <c r="AE32" s="89"/>
      <c r="AF32" s="89"/>
      <c r="AG32" s="89"/>
      <c r="AH32" s="89"/>
      <c r="AI32" s="90"/>
      <c r="AJ32" s="86" t="s">
        <v>119</v>
      </c>
      <c r="AK32" s="87"/>
      <c r="AL32" s="87"/>
      <c r="AM32" s="87"/>
      <c r="AN32" s="87"/>
      <c r="AO32" s="87"/>
      <c r="AP32" s="87"/>
      <c r="AQ32" s="87"/>
      <c r="AR32" s="87"/>
      <c r="AS32" s="87"/>
      <c r="AT32" s="87"/>
      <c r="AU32" s="87"/>
      <c r="AV32" s="87"/>
      <c r="AW32" s="87"/>
      <c r="AX32" s="87"/>
      <c r="AY32" s="88"/>
      <c r="AZ32" s="79"/>
      <c r="BA32" s="80"/>
      <c r="BB32" s="80"/>
      <c r="BC32" s="80"/>
      <c r="BD32" s="80"/>
      <c r="BE32" s="80"/>
      <c r="BF32" s="80"/>
      <c r="BG32" s="80"/>
      <c r="BH32" s="81"/>
      <c r="BI32" s="79"/>
      <c r="BJ32" s="80"/>
      <c r="BK32" s="80"/>
      <c r="BL32" s="80"/>
      <c r="BM32" s="80"/>
      <c r="BN32" s="80"/>
      <c r="BO32" s="80"/>
      <c r="BP32" s="80"/>
      <c r="BQ32" s="81"/>
      <c r="BR32" s="79"/>
      <c r="BS32" s="80"/>
      <c r="BT32" s="80"/>
      <c r="BU32" s="80"/>
      <c r="BV32" s="80"/>
      <c r="BW32" s="80"/>
      <c r="BX32" s="80"/>
      <c r="BY32" s="80"/>
      <c r="BZ32" s="81"/>
      <c r="CA32" s="79"/>
      <c r="CB32" s="80"/>
      <c r="CC32" s="80"/>
      <c r="CD32" s="80"/>
      <c r="CE32" s="80"/>
      <c r="CF32" s="80"/>
      <c r="CG32" s="80"/>
      <c r="CH32" s="80"/>
      <c r="CI32" s="81"/>
      <c r="CJ32" s="79"/>
      <c r="CK32" s="80"/>
      <c r="CL32" s="80"/>
      <c r="CM32" s="80"/>
      <c r="CN32" s="80"/>
      <c r="CO32" s="80"/>
      <c r="CP32" s="80"/>
      <c r="CQ32" s="80"/>
      <c r="CR32" s="81"/>
      <c r="CS32" s="79"/>
      <c r="CT32" s="80"/>
      <c r="CU32" s="80"/>
      <c r="CV32" s="80"/>
      <c r="CW32" s="80"/>
      <c r="CX32" s="80"/>
      <c r="CY32" s="80"/>
      <c r="CZ32" s="80"/>
      <c r="DA32" s="80"/>
    </row>
    <row r="33" spans="1:105" s="2" customFormat="1" ht="27.75" hidden="1" customHeight="1" x14ac:dyDescent="0.2">
      <c r="A33" s="83" t="s">
        <v>129</v>
      </c>
      <c r="B33" s="83"/>
      <c r="C33" s="83"/>
      <c r="D33" s="83"/>
      <c r="E33" s="83"/>
      <c r="F33" s="83"/>
      <c r="G33" s="84" t="s">
        <v>130</v>
      </c>
      <c r="H33" s="84"/>
      <c r="I33" s="84"/>
      <c r="J33" s="84"/>
      <c r="K33" s="84"/>
      <c r="L33" s="84"/>
      <c r="M33" s="84"/>
      <c r="N33" s="84"/>
      <c r="O33" s="84"/>
      <c r="P33" s="84"/>
      <c r="Q33" s="84"/>
      <c r="R33" s="84"/>
      <c r="S33" s="84"/>
      <c r="T33" s="84"/>
      <c r="U33" s="84"/>
      <c r="V33" s="84"/>
      <c r="W33" s="84"/>
      <c r="X33" s="84"/>
      <c r="Y33" s="84"/>
      <c r="Z33" s="84"/>
      <c r="AA33" s="84"/>
      <c r="AB33" s="84"/>
      <c r="AC33" s="84"/>
      <c r="AD33" s="84"/>
      <c r="AE33" s="84"/>
      <c r="AF33" s="84"/>
      <c r="AG33" s="84"/>
      <c r="AH33" s="84"/>
      <c r="AI33" s="85"/>
      <c r="AJ33" s="86" t="s">
        <v>119</v>
      </c>
      <c r="AK33" s="87"/>
      <c r="AL33" s="87"/>
      <c r="AM33" s="87"/>
      <c r="AN33" s="87"/>
      <c r="AO33" s="87"/>
      <c r="AP33" s="87"/>
      <c r="AQ33" s="87"/>
      <c r="AR33" s="87"/>
      <c r="AS33" s="87"/>
      <c r="AT33" s="87"/>
      <c r="AU33" s="87"/>
      <c r="AV33" s="87"/>
      <c r="AW33" s="87"/>
      <c r="AX33" s="87"/>
      <c r="AY33" s="88"/>
      <c r="AZ33" s="79"/>
      <c r="BA33" s="80"/>
      <c r="BB33" s="80"/>
      <c r="BC33" s="80"/>
      <c r="BD33" s="80"/>
      <c r="BE33" s="80"/>
      <c r="BF33" s="80"/>
      <c r="BG33" s="80"/>
      <c r="BH33" s="81"/>
      <c r="BI33" s="79"/>
      <c r="BJ33" s="80"/>
      <c r="BK33" s="80"/>
      <c r="BL33" s="80"/>
      <c r="BM33" s="80"/>
      <c r="BN33" s="80"/>
      <c r="BO33" s="80"/>
      <c r="BP33" s="80"/>
      <c r="BQ33" s="81"/>
      <c r="BR33" s="79"/>
      <c r="BS33" s="80"/>
      <c r="BT33" s="80"/>
      <c r="BU33" s="80"/>
      <c r="BV33" s="80"/>
      <c r="BW33" s="80"/>
      <c r="BX33" s="80"/>
      <c r="BY33" s="80"/>
      <c r="BZ33" s="81"/>
      <c r="CA33" s="79"/>
      <c r="CB33" s="80"/>
      <c r="CC33" s="80"/>
      <c r="CD33" s="80"/>
      <c r="CE33" s="80"/>
      <c r="CF33" s="80"/>
      <c r="CG33" s="80"/>
      <c r="CH33" s="80"/>
      <c r="CI33" s="81"/>
      <c r="CJ33" s="79"/>
      <c r="CK33" s="80"/>
      <c r="CL33" s="80"/>
      <c r="CM33" s="80"/>
      <c r="CN33" s="80"/>
      <c r="CO33" s="80"/>
      <c r="CP33" s="80"/>
      <c r="CQ33" s="80"/>
      <c r="CR33" s="81"/>
      <c r="CS33" s="79"/>
      <c r="CT33" s="80"/>
      <c r="CU33" s="80"/>
      <c r="CV33" s="80"/>
      <c r="CW33" s="80"/>
      <c r="CX33" s="80"/>
      <c r="CY33" s="80"/>
      <c r="CZ33" s="80"/>
      <c r="DA33" s="80"/>
    </row>
    <row r="34" spans="1:105" s="2" customFormat="1" ht="27.75" hidden="1" customHeight="1" x14ac:dyDescent="0.2">
      <c r="A34" s="83" t="s">
        <v>70</v>
      </c>
      <c r="B34" s="83"/>
      <c r="C34" s="83"/>
      <c r="D34" s="83"/>
      <c r="E34" s="83"/>
      <c r="F34" s="83"/>
      <c r="G34" s="84" t="s">
        <v>131</v>
      </c>
      <c r="H34" s="84"/>
      <c r="I34" s="84"/>
      <c r="J34" s="84"/>
      <c r="K34" s="84"/>
      <c r="L34" s="84"/>
      <c r="M34" s="84"/>
      <c r="N34" s="84"/>
      <c r="O34" s="84"/>
      <c r="P34" s="84"/>
      <c r="Q34" s="84"/>
      <c r="R34" s="84"/>
      <c r="S34" s="84"/>
      <c r="T34" s="84"/>
      <c r="U34" s="84"/>
      <c r="V34" s="84"/>
      <c r="W34" s="84"/>
      <c r="X34" s="84"/>
      <c r="Y34" s="84"/>
      <c r="Z34" s="84"/>
      <c r="AA34" s="84"/>
      <c r="AB34" s="84"/>
      <c r="AC34" s="84"/>
      <c r="AD34" s="84"/>
      <c r="AE34" s="84"/>
      <c r="AF34" s="84"/>
      <c r="AG34" s="84"/>
      <c r="AH34" s="84"/>
      <c r="AI34" s="85"/>
      <c r="AJ34" s="86"/>
      <c r="AK34" s="87"/>
      <c r="AL34" s="87"/>
      <c r="AM34" s="87"/>
      <c r="AN34" s="87"/>
      <c r="AO34" s="87"/>
      <c r="AP34" s="87"/>
      <c r="AQ34" s="87"/>
      <c r="AR34" s="87"/>
      <c r="AS34" s="87"/>
      <c r="AT34" s="87"/>
      <c r="AU34" s="87"/>
      <c r="AV34" s="87"/>
      <c r="AW34" s="87"/>
      <c r="AX34" s="87"/>
      <c r="AY34" s="88"/>
      <c r="AZ34" s="79"/>
      <c r="BA34" s="80"/>
      <c r="BB34" s="80"/>
      <c r="BC34" s="80"/>
      <c r="BD34" s="80"/>
      <c r="BE34" s="80"/>
      <c r="BF34" s="80"/>
      <c r="BG34" s="80"/>
      <c r="BH34" s="81"/>
      <c r="BI34" s="79"/>
      <c r="BJ34" s="80"/>
      <c r="BK34" s="80"/>
      <c r="BL34" s="80"/>
      <c r="BM34" s="80"/>
      <c r="BN34" s="80"/>
      <c r="BO34" s="80"/>
      <c r="BP34" s="80"/>
      <c r="BQ34" s="81"/>
      <c r="BR34" s="79"/>
      <c r="BS34" s="80"/>
      <c r="BT34" s="80"/>
      <c r="BU34" s="80"/>
      <c r="BV34" s="80"/>
      <c r="BW34" s="80"/>
      <c r="BX34" s="80"/>
      <c r="BY34" s="80"/>
      <c r="BZ34" s="81"/>
      <c r="CA34" s="79"/>
      <c r="CB34" s="80"/>
      <c r="CC34" s="80"/>
      <c r="CD34" s="80"/>
      <c r="CE34" s="80"/>
      <c r="CF34" s="80"/>
      <c r="CG34" s="80"/>
      <c r="CH34" s="80"/>
      <c r="CI34" s="81"/>
      <c r="CJ34" s="79"/>
      <c r="CK34" s="80"/>
      <c r="CL34" s="80"/>
      <c r="CM34" s="80"/>
      <c r="CN34" s="80"/>
      <c r="CO34" s="80"/>
      <c r="CP34" s="80"/>
      <c r="CQ34" s="80"/>
      <c r="CR34" s="81"/>
      <c r="CS34" s="79"/>
      <c r="CT34" s="80"/>
      <c r="CU34" s="80"/>
      <c r="CV34" s="80"/>
      <c r="CW34" s="80"/>
      <c r="CX34" s="80"/>
      <c r="CY34" s="80"/>
      <c r="CZ34" s="80"/>
      <c r="DA34" s="80"/>
    </row>
    <row r="35" spans="1:105" s="2" customFormat="1" ht="27.75" hidden="1" customHeight="1" x14ac:dyDescent="0.2">
      <c r="A35" s="83" t="s">
        <v>72</v>
      </c>
      <c r="B35" s="83"/>
      <c r="C35" s="83"/>
      <c r="D35" s="83"/>
      <c r="E35" s="83"/>
      <c r="F35" s="83"/>
      <c r="G35" s="84" t="s">
        <v>133</v>
      </c>
      <c r="H35" s="84"/>
      <c r="I35" s="84"/>
      <c r="J35" s="84"/>
      <c r="K35" s="84"/>
      <c r="L35" s="84"/>
      <c r="M35" s="84"/>
      <c r="N35" s="84"/>
      <c r="O35" s="84"/>
      <c r="P35" s="84"/>
      <c r="Q35" s="84"/>
      <c r="R35" s="84"/>
      <c r="S35" s="84"/>
      <c r="T35" s="84"/>
      <c r="U35" s="84"/>
      <c r="V35" s="84"/>
      <c r="W35" s="84"/>
      <c r="X35" s="84"/>
      <c r="Y35" s="84"/>
      <c r="Z35" s="84"/>
      <c r="AA35" s="84"/>
      <c r="AB35" s="84"/>
      <c r="AC35" s="84"/>
      <c r="AD35" s="84"/>
      <c r="AE35" s="84"/>
      <c r="AF35" s="84"/>
      <c r="AG35" s="84"/>
      <c r="AH35" s="84"/>
      <c r="AI35" s="85"/>
      <c r="AJ35" s="86" t="s">
        <v>132</v>
      </c>
      <c r="AK35" s="87"/>
      <c r="AL35" s="87"/>
      <c r="AM35" s="87"/>
      <c r="AN35" s="87"/>
      <c r="AO35" s="87"/>
      <c r="AP35" s="87"/>
      <c r="AQ35" s="87"/>
      <c r="AR35" s="87"/>
      <c r="AS35" s="87"/>
      <c r="AT35" s="87"/>
      <c r="AU35" s="87"/>
      <c r="AV35" s="87"/>
      <c r="AW35" s="87"/>
      <c r="AX35" s="87"/>
      <c r="AY35" s="88"/>
      <c r="AZ35" s="79"/>
      <c r="BA35" s="80"/>
      <c r="BB35" s="80"/>
      <c r="BC35" s="80"/>
      <c r="BD35" s="80"/>
      <c r="BE35" s="80"/>
      <c r="BF35" s="80"/>
      <c r="BG35" s="80"/>
      <c r="BH35" s="81"/>
      <c r="BI35" s="79"/>
      <c r="BJ35" s="80"/>
      <c r="BK35" s="80"/>
      <c r="BL35" s="80"/>
      <c r="BM35" s="80"/>
      <c r="BN35" s="80"/>
      <c r="BO35" s="80"/>
      <c r="BP35" s="80"/>
      <c r="BQ35" s="81"/>
      <c r="BR35" s="79"/>
      <c r="BS35" s="80"/>
      <c r="BT35" s="80"/>
      <c r="BU35" s="80"/>
      <c r="BV35" s="80"/>
      <c r="BW35" s="80"/>
      <c r="BX35" s="80"/>
      <c r="BY35" s="80"/>
      <c r="BZ35" s="81"/>
      <c r="CA35" s="79"/>
      <c r="CB35" s="80"/>
      <c r="CC35" s="80"/>
      <c r="CD35" s="80"/>
      <c r="CE35" s="80"/>
      <c r="CF35" s="80"/>
      <c r="CG35" s="80"/>
      <c r="CH35" s="80"/>
      <c r="CI35" s="81"/>
      <c r="CJ35" s="79"/>
      <c r="CK35" s="80"/>
      <c r="CL35" s="80"/>
      <c r="CM35" s="80"/>
      <c r="CN35" s="80"/>
      <c r="CO35" s="80"/>
      <c r="CP35" s="80"/>
      <c r="CQ35" s="80"/>
      <c r="CR35" s="81"/>
      <c r="CS35" s="79"/>
      <c r="CT35" s="80"/>
      <c r="CU35" s="80"/>
      <c r="CV35" s="80"/>
      <c r="CW35" s="80"/>
      <c r="CX35" s="80"/>
      <c r="CY35" s="80"/>
      <c r="CZ35" s="80"/>
      <c r="DA35" s="80"/>
    </row>
    <row r="36" spans="1:105" s="2" customFormat="1" ht="15" hidden="1" customHeight="1" x14ac:dyDescent="0.2">
      <c r="A36" s="83" t="s">
        <v>134</v>
      </c>
      <c r="B36" s="83"/>
      <c r="C36" s="83"/>
      <c r="D36" s="83"/>
      <c r="E36" s="83"/>
      <c r="F36" s="83"/>
      <c r="G36" s="84" t="s">
        <v>135</v>
      </c>
      <c r="H36" s="84"/>
      <c r="I36" s="84"/>
      <c r="J36" s="84"/>
      <c r="K36" s="84"/>
      <c r="L36" s="84"/>
      <c r="M36" s="84"/>
      <c r="N36" s="84"/>
      <c r="O36" s="84"/>
      <c r="P36" s="84"/>
      <c r="Q36" s="84"/>
      <c r="R36" s="84"/>
      <c r="S36" s="84"/>
      <c r="T36" s="84"/>
      <c r="U36" s="84"/>
      <c r="V36" s="84"/>
      <c r="W36" s="84"/>
      <c r="X36" s="84"/>
      <c r="Y36" s="84"/>
      <c r="Z36" s="84"/>
      <c r="AA36" s="84"/>
      <c r="AB36" s="84"/>
      <c r="AC36" s="84"/>
      <c r="AD36" s="84"/>
      <c r="AE36" s="84"/>
      <c r="AF36" s="84"/>
      <c r="AG36" s="84"/>
      <c r="AH36" s="84"/>
      <c r="AI36" s="85"/>
      <c r="AJ36" s="86" t="s">
        <v>119</v>
      </c>
      <c r="AK36" s="87"/>
      <c r="AL36" s="87"/>
      <c r="AM36" s="87"/>
      <c r="AN36" s="87"/>
      <c r="AO36" s="87"/>
      <c r="AP36" s="87"/>
      <c r="AQ36" s="87"/>
      <c r="AR36" s="87"/>
      <c r="AS36" s="87"/>
      <c r="AT36" s="87"/>
      <c r="AU36" s="87"/>
      <c r="AV36" s="87"/>
      <c r="AW36" s="87"/>
      <c r="AX36" s="87"/>
      <c r="AY36" s="88"/>
      <c r="AZ36" s="79"/>
      <c r="BA36" s="80"/>
      <c r="BB36" s="80"/>
      <c r="BC36" s="80"/>
      <c r="BD36" s="80"/>
      <c r="BE36" s="80"/>
      <c r="BF36" s="80"/>
      <c r="BG36" s="80"/>
      <c r="BH36" s="81"/>
      <c r="BI36" s="79"/>
      <c r="BJ36" s="80"/>
      <c r="BK36" s="80"/>
      <c r="BL36" s="80"/>
      <c r="BM36" s="80"/>
      <c r="BN36" s="80"/>
      <c r="BO36" s="80"/>
      <c r="BP36" s="80"/>
      <c r="BQ36" s="81"/>
      <c r="BR36" s="79"/>
      <c r="BS36" s="80"/>
      <c r="BT36" s="80"/>
      <c r="BU36" s="80"/>
      <c r="BV36" s="80"/>
      <c r="BW36" s="80"/>
      <c r="BX36" s="80"/>
      <c r="BY36" s="80"/>
      <c r="BZ36" s="81"/>
      <c r="CA36" s="79"/>
      <c r="CB36" s="80"/>
      <c r="CC36" s="80"/>
      <c r="CD36" s="80"/>
      <c r="CE36" s="80"/>
      <c r="CF36" s="80"/>
      <c r="CG36" s="80"/>
      <c r="CH36" s="80"/>
      <c r="CI36" s="81"/>
      <c r="CJ36" s="79"/>
      <c r="CK36" s="80"/>
      <c r="CL36" s="80"/>
      <c r="CM36" s="80"/>
      <c r="CN36" s="80"/>
      <c r="CO36" s="80"/>
      <c r="CP36" s="80"/>
      <c r="CQ36" s="80"/>
      <c r="CR36" s="81"/>
      <c r="CS36" s="79"/>
      <c r="CT36" s="80"/>
      <c r="CU36" s="80"/>
      <c r="CV36" s="80"/>
      <c r="CW36" s="80"/>
      <c r="CX36" s="80"/>
      <c r="CY36" s="80"/>
      <c r="CZ36" s="80"/>
      <c r="DA36" s="80"/>
    </row>
    <row r="37" spans="1:105" s="2" customFormat="1" ht="27.75" hidden="1" customHeight="1" x14ac:dyDescent="0.2">
      <c r="A37" s="83" t="s">
        <v>74</v>
      </c>
      <c r="B37" s="83"/>
      <c r="C37" s="83"/>
      <c r="D37" s="83"/>
      <c r="E37" s="83"/>
      <c r="F37" s="83"/>
      <c r="G37" s="84" t="s">
        <v>136</v>
      </c>
      <c r="H37" s="84"/>
      <c r="I37" s="84"/>
      <c r="J37" s="84"/>
      <c r="K37" s="84"/>
      <c r="L37" s="84"/>
      <c r="M37" s="84"/>
      <c r="N37" s="84"/>
      <c r="O37" s="84"/>
      <c r="P37" s="84"/>
      <c r="Q37" s="84"/>
      <c r="R37" s="84"/>
      <c r="S37" s="84"/>
      <c r="T37" s="84"/>
      <c r="U37" s="84"/>
      <c r="V37" s="84"/>
      <c r="W37" s="84"/>
      <c r="X37" s="84"/>
      <c r="Y37" s="84"/>
      <c r="Z37" s="84"/>
      <c r="AA37" s="84"/>
      <c r="AB37" s="84"/>
      <c r="AC37" s="84"/>
      <c r="AD37" s="84"/>
      <c r="AE37" s="84"/>
      <c r="AF37" s="84"/>
      <c r="AG37" s="84"/>
      <c r="AH37" s="84"/>
      <c r="AI37" s="85"/>
      <c r="AJ37" s="86" t="s">
        <v>147</v>
      </c>
      <c r="AK37" s="87"/>
      <c r="AL37" s="87"/>
      <c r="AM37" s="87"/>
      <c r="AN37" s="87"/>
      <c r="AO37" s="87"/>
      <c r="AP37" s="87"/>
      <c r="AQ37" s="87"/>
      <c r="AR37" s="87"/>
      <c r="AS37" s="87"/>
      <c r="AT37" s="87"/>
      <c r="AU37" s="87"/>
      <c r="AV37" s="87"/>
      <c r="AW37" s="87"/>
      <c r="AX37" s="87"/>
      <c r="AY37" s="88"/>
      <c r="AZ37" s="79"/>
      <c r="BA37" s="80"/>
      <c r="BB37" s="80"/>
      <c r="BC37" s="80"/>
      <c r="BD37" s="80"/>
      <c r="BE37" s="80"/>
      <c r="BF37" s="80"/>
      <c r="BG37" s="80"/>
      <c r="BH37" s="81"/>
      <c r="BI37" s="79"/>
      <c r="BJ37" s="80"/>
      <c r="BK37" s="80"/>
      <c r="BL37" s="80"/>
      <c r="BM37" s="80"/>
      <c r="BN37" s="80"/>
      <c r="BO37" s="80"/>
      <c r="BP37" s="80"/>
      <c r="BQ37" s="81"/>
      <c r="BR37" s="79"/>
      <c r="BS37" s="80"/>
      <c r="BT37" s="80"/>
      <c r="BU37" s="80"/>
      <c r="BV37" s="80"/>
      <c r="BW37" s="80"/>
      <c r="BX37" s="80"/>
      <c r="BY37" s="80"/>
      <c r="BZ37" s="81"/>
      <c r="CA37" s="79"/>
      <c r="CB37" s="80"/>
      <c r="CC37" s="80"/>
      <c r="CD37" s="80"/>
      <c r="CE37" s="80"/>
      <c r="CF37" s="80"/>
      <c r="CG37" s="80"/>
      <c r="CH37" s="80"/>
      <c r="CI37" s="81"/>
      <c r="CJ37" s="79"/>
      <c r="CK37" s="80"/>
      <c r="CL37" s="80"/>
      <c r="CM37" s="80"/>
      <c r="CN37" s="80"/>
      <c r="CO37" s="80"/>
      <c r="CP37" s="80"/>
      <c r="CQ37" s="80"/>
      <c r="CR37" s="81"/>
      <c r="CS37" s="79"/>
      <c r="CT37" s="80"/>
      <c r="CU37" s="80"/>
      <c r="CV37" s="80"/>
      <c r="CW37" s="80"/>
      <c r="CX37" s="80"/>
      <c r="CY37" s="80"/>
      <c r="CZ37" s="80"/>
      <c r="DA37" s="80"/>
    </row>
    <row r="38" spans="1:105" s="2" customFormat="1" ht="27.75" hidden="1" customHeight="1" x14ac:dyDescent="0.2">
      <c r="A38" s="83"/>
      <c r="B38" s="83"/>
      <c r="C38" s="83"/>
      <c r="D38" s="83"/>
      <c r="E38" s="83"/>
      <c r="F38" s="83"/>
      <c r="G38" s="84" t="s">
        <v>137</v>
      </c>
      <c r="H38" s="84"/>
      <c r="I38" s="84"/>
      <c r="J38" s="84"/>
      <c r="K38" s="84"/>
      <c r="L38" s="84"/>
      <c r="M38" s="84"/>
      <c r="N38" s="84"/>
      <c r="O38" s="84"/>
      <c r="P38" s="84"/>
      <c r="Q38" s="84"/>
      <c r="R38" s="84"/>
      <c r="S38" s="84"/>
      <c r="T38" s="84"/>
      <c r="U38" s="84"/>
      <c r="V38" s="84"/>
      <c r="W38" s="84"/>
      <c r="X38" s="84"/>
      <c r="Y38" s="84"/>
      <c r="Z38" s="84"/>
      <c r="AA38" s="84"/>
      <c r="AB38" s="84"/>
      <c r="AC38" s="84"/>
      <c r="AD38" s="84"/>
      <c r="AE38" s="84"/>
      <c r="AF38" s="84"/>
      <c r="AG38" s="84"/>
      <c r="AH38" s="84"/>
      <c r="AI38" s="85"/>
      <c r="AJ38" s="86" t="s">
        <v>147</v>
      </c>
      <c r="AK38" s="87"/>
      <c r="AL38" s="87"/>
      <c r="AM38" s="87"/>
      <c r="AN38" s="87"/>
      <c r="AO38" s="87"/>
      <c r="AP38" s="87"/>
      <c r="AQ38" s="87"/>
      <c r="AR38" s="87"/>
      <c r="AS38" s="87"/>
      <c r="AT38" s="87"/>
      <c r="AU38" s="87"/>
      <c r="AV38" s="87"/>
      <c r="AW38" s="87"/>
      <c r="AX38" s="87"/>
      <c r="AY38" s="88"/>
      <c r="AZ38" s="79"/>
      <c r="BA38" s="80"/>
      <c r="BB38" s="80"/>
      <c r="BC38" s="80"/>
      <c r="BD38" s="80"/>
      <c r="BE38" s="80"/>
      <c r="BF38" s="80"/>
      <c r="BG38" s="80"/>
      <c r="BH38" s="81"/>
      <c r="BI38" s="79"/>
      <c r="BJ38" s="80"/>
      <c r="BK38" s="80"/>
      <c r="BL38" s="80"/>
      <c r="BM38" s="80"/>
      <c r="BN38" s="80"/>
      <c r="BO38" s="80"/>
      <c r="BP38" s="80"/>
      <c r="BQ38" s="81"/>
      <c r="BR38" s="79"/>
      <c r="BS38" s="80"/>
      <c r="BT38" s="80"/>
      <c r="BU38" s="80"/>
      <c r="BV38" s="80"/>
      <c r="BW38" s="80"/>
      <c r="BX38" s="80"/>
      <c r="BY38" s="80"/>
      <c r="BZ38" s="81"/>
      <c r="CA38" s="79"/>
      <c r="CB38" s="80"/>
      <c r="CC38" s="80"/>
      <c r="CD38" s="80"/>
      <c r="CE38" s="80"/>
      <c r="CF38" s="80"/>
      <c r="CG38" s="80"/>
      <c r="CH38" s="80"/>
      <c r="CI38" s="81"/>
      <c r="CJ38" s="79"/>
      <c r="CK38" s="80"/>
      <c r="CL38" s="80"/>
      <c r="CM38" s="80"/>
      <c r="CN38" s="80"/>
      <c r="CO38" s="80"/>
      <c r="CP38" s="80"/>
      <c r="CQ38" s="80"/>
      <c r="CR38" s="81"/>
      <c r="CS38" s="79"/>
      <c r="CT38" s="80"/>
      <c r="CU38" s="80"/>
      <c r="CV38" s="80"/>
      <c r="CW38" s="80"/>
      <c r="CX38" s="80"/>
      <c r="CY38" s="80"/>
      <c r="CZ38" s="80"/>
      <c r="DA38" s="80"/>
    </row>
    <row r="39" spans="1:105" s="2" customFormat="1" ht="27.75" hidden="1" customHeight="1" x14ac:dyDescent="0.2">
      <c r="A39" s="83"/>
      <c r="B39" s="83"/>
      <c r="C39" s="83"/>
      <c r="D39" s="83"/>
      <c r="E39" s="83"/>
      <c r="F39" s="83"/>
      <c r="G39" s="84" t="s">
        <v>138</v>
      </c>
      <c r="H39" s="84"/>
      <c r="I39" s="84"/>
      <c r="J39" s="84"/>
      <c r="K39" s="84"/>
      <c r="L39" s="84"/>
      <c r="M39" s="84"/>
      <c r="N39" s="84"/>
      <c r="O39" s="84"/>
      <c r="P39" s="84"/>
      <c r="Q39" s="84"/>
      <c r="R39" s="84"/>
      <c r="S39" s="84"/>
      <c r="T39" s="84"/>
      <c r="U39" s="84"/>
      <c r="V39" s="84"/>
      <c r="W39" s="84"/>
      <c r="X39" s="84"/>
      <c r="Y39" s="84"/>
      <c r="Z39" s="84"/>
      <c r="AA39" s="84"/>
      <c r="AB39" s="84"/>
      <c r="AC39" s="84"/>
      <c r="AD39" s="84"/>
      <c r="AE39" s="84"/>
      <c r="AF39" s="84"/>
      <c r="AG39" s="84"/>
      <c r="AH39" s="84"/>
      <c r="AI39" s="85"/>
      <c r="AJ39" s="86" t="s">
        <v>147</v>
      </c>
      <c r="AK39" s="87"/>
      <c r="AL39" s="87"/>
      <c r="AM39" s="87"/>
      <c r="AN39" s="87"/>
      <c r="AO39" s="87"/>
      <c r="AP39" s="87"/>
      <c r="AQ39" s="87"/>
      <c r="AR39" s="87"/>
      <c r="AS39" s="87"/>
      <c r="AT39" s="87"/>
      <c r="AU39" s="87"/>
      <c r="AV39" s="87"/>
      <c r="AW39" s="87"/>
      <c r="AX39" s="87"/>
      <c r="AY39" s="88"/>
      <c r="AZ39" s="79"/>
      <c r="BA39" s="80"/>
      <c r="BB39" s="80"/>
      <c r="BC39" s="80"/>
      <c r="BD39" s="80"/>
      <c r="BE39" s="80"/>
      <c r="BF39" s="80"/>
      <c r="BG39" s="80"/>
      <c r="BH39" s="81"/>
      <c r="BI39" s="79"/>
      <c r="BJ39" s="80"/>
      <c r="BK39" s="80"/>
      <c r="BL39" s="80"/>
      <c r="BM39" s="80"/>
      <c r="BN39" s="80"/>
      <c r="BO39" s="80"/>
      <c r="BP39" s="80"/>
      <c r="BQ39" s="81"/>
      <c r="BR39" s="79"/>
      <c r="BS39" s="80"/>
      <c r="BT39" s="80"/>
      <c r="BU39" s="80"/>
      <c r="BV39" s="80"/>
      <c r="BW39" s="80"/>
      <c r="BX39" s="80"/>
      <c r="BY39" s="80"/>
      <c r="BZ39" s="81"/>
      <c r="CA39" s="79"/>
      <c r="CB39" s="80"/>
      <c r="CC39" s="80"/>
      <c r="CD39" s="80"/>
      <c r="CE39" s="80"/>
      <c r="CF39" s="80"/>
      <c r="CG39" s="80"/>
      <c r="CH39" s="80"/>
      <c r="CI39" s="81"/>
      <c r="CJ39" s="79"/>
      <c r="CK39" s="80"/>
      <c r="CL39" s="80"/>
      <c r="CM39" s="80"/>
      <c r="CN39" s="80"/>
      <c r="CO39" s="80"/>
      <c r="CP39" s="80"/>
      <c r="CQ39" s="80"/>
      <c r="CR39" s="81"/>
      <c r="CS39" s="79"/>
      <c r="CT39" s="80"/>
      <c r="CU39" s="80"/>
      <c r="CV39" s="80"/>
      <c r="CW39" s="80"/>
      <c r="CX39" s="80"/>
      <c r="CY39" s="80"/>
      <c r="CZ39" s="80"/>
      <c r="DA39" s="80"/>
    </row>
    <row r="40" spans="1:105" ht="3" customHeight="1" x14ac:dyDescent="0.25"/>
    <row r="41" spans="1:105" s="4" customFormat="1" ht="11.25" x14ac:dyDescent="0.2">
      <c r="A41" s="8" t="s">
        <v>139</v>
      </c>
      <c r="B41" s="9"/>
      <c r="C41" s="9"/>
      <c r="D41" s="9"/>
      <c r="E41" s="9"/>
      <c r="F41" s="9"/>
      <c r="G41" s="9"/>
      <c r="H41" s="9"/>
      <c r="I41" s="9"/>
      <c r="J41" s="9"/>
      <c r="K41" s="9"/>
      <c r="L41" s="9"/>
      <c r="M41" s="9"/>
      <c r="N41" s="9"/>
      <c r="O41" s="9"/>
      <c r="P41" s="9"/>
      <c r="Q41" s="9"/>
      <c r="R41" s="9"/>
      <c r="S41" s="9"/>
      <c r="T41" s="9"/>
      <c r="U41" s="9"/>
      <c r="V41" s="9"/>
      <c r="W41" s="9"/>
      <c r="X41" s="9"/>
      <c r="Y41" s="9"/>
      <c r="Z41" s="9"/>
      <c r="AA41" s="9"/>
      <c r="AB41" s="9"/>
      <c r="AC41" s="9"/>
      <c r="AD41" s="9"/>
      <c r="AE41" s="9"/>
      <c r="AF41" s="9"/>
      <c r="AG41" s="9"/>
      <c r="AH41" s="9"/>
      <c r="AI41" s="9"/>
      <c r="AJ41" s="9"/>
      <c r="AK41" s="9"/>
      <c r="AL41" s="9"/>
      <c r="AM41" s="9"/>
      <c r="AN41" s="9"/>
      <c r="AO41" s="9"/>
      <c r="AP41" s="9"/>
      <c r="AQ41" s="9"/>
      <c r="AR41" s="9"/>
      <c r="AS41" s="9"/>
      <c r="AT41" s="9"/>
      <c r="AU41" s="9"/>
      <c r="AV41" s="9"/>
      <c r="AW41" s="9"/>
      <c r="AX41" s="9"/>
      <c r="AY41" s="9"/>
    </row>
    <row r="42" spans="1:105" s="4" customFormat="1" ht="11.25" x14ac:dyDescent="0.2">
      <c r="A42" s="8" t="s">
        <v>140</v>
      </c>
      <c r="B42" s="9"/>
      <c r="C42" s="9"/>
      <c r="D42" s="9"/>
      <c r="E42" s="9"/>
      <c r="F42" s="9"/>
      <c r="G42" s="9"/>
      <c r="H42" s="9"/>
      <c r="I42" s="9"/>
      <c r="J42" s="9"/>
      <c r="K42" s="9"/>
      <c r="L42" s="9"/>
      <c r="M42" s="9"/>
      <c r="N42" s="9"/>
      <c r="O42" s="9"/>
      <c r="P42" s="9"/>
      <c r="Q42" s="9"/>
      <c r="R42" s="9"/>
      <c r="S42" s="9"/>
      <c r="T42" s="9"/>
      <c r="U42" s="9"/>
      <c r="V42" s="9"/>
      <c r="W42" s="9"/>
      <c r="X42" s="9"/>
      <c r="Y42" s="9"/>
      <c r="Z42" s="9"/>
      <c r="AA42" s="9"/>
      <c r="AB42" s="9"/>
      <c r="AC42" s="9"/>
      <c r="AD42" s="9"/>
      <c r="AE42" s="9"/>
      <c r="AF42" s="9"/>
      <c r="AG42" s="9"/>
      <c r="AH42" s="9"/>
      <c r="AI42" s="9"/>
      <c r="AJ42" s="9"/>
      <c r="AK42" s="9"/>
      <c r="AL42" s="9"/>
      <c r="AM42" s="9"/>
      <c r="AN42" s="9"/>
      <c r="AO42" s="9"/>
      <c r="AP42" s="9"/>
      <c r="AQ42" s="9"/>
      <c r="AR42" s="9"/>
      <c r="AS42" s="9"/>
      <c r="AT42" s="9"/>
      <c r="AU42" s="9"/>
      <c r="AV42" s="9"/>
      <c r="AW42" s="9"/>
      <c r="AX42" s="9"/>
      <c r="AY42" s="9"/>
    </row>
    <row r="43" spans="1:105" s="4" customFormat="1" ht="23.25" customHeight="1" x14ac:dyDescent="0.2">
      <c r="A43" s="82" t="s">
        <v>141</v>
      </c>
      <c r="B43" s="82"/>
      <c r="C43" s="82"/>
      <c r="D43" s="82"/>
      <c r="E43" s="82"/>
      <c r="F43" s="82"/>
      <c r="G43" s="82"/>
      <c r="H43" s="82"/>
      <c r="I43" s="82"/>
      <c r="J43" s="82"/>
      <c r="K43" s="82"/>
      <c r="L43" s="82"/>
      <c r="M43" s="82"/>
      <c r="N43" s="82"/>
      <c r="O43" s="82"/>
      <c r="P43" s="82"/>
      <c r="Q43" s="82"/>
      <c r="R43" s="82"/>
      <c r="S43" s="82"/>
      <c r="T43" s="82"/>
      <c r="U43" s="82"/>
      <c r="V43" s="82"/>
      <c r="W43" s="82"/>
      <c r="X43" s="82"/>
      <c r="Y43" s="82"/>
      <c r="Z43" s="82"/>
      <c r="AA43" s="82"/>
      <c r="AB43" s="82"/>
      <c r="AC43" s="82"/>
      <c r="AD43" s="82"/>
      <c r="AE43" s="82"/>
      <c r="AF43" s="82"/>
      <c r="AG43" s="82"/>
      <c r="AH43" s="82"/>
      <c r="AI43" s="82"/>
      <c r="AJ43" s="82"/>
      <c r="AK43" s="82"/>
      <c r="AL43" s="82"/>
      <c r="AM43" s="82"/>
      <c r="AN43" s="82"/>
      <c r="AO43" s="82"/>
      <c r="AP43" s="82"/>
      <c r="AQ43" s="82"/>
      <c r="AR43" s="82"/>
      <c r="AS43" s="82"/>
      <c r="AT43" s="82"/>
      <c r="AU43" s="82"/>
      <c r="AV43" s="82"/>
      <c r="AW43" s="82"/>
      <c r="AX43" s="82"/>
      <c r="AY43" s="82"/>
      <c r="AZ43" s="82"/>
      <c r="BA43" s="82"/>
      <c r="BB43" s="82"/>
      <c r="BC43" s="82"/>
      <c r="BD43" s="82"/>
      <c r="BE43" s="82"/>
      <c r="BF43" s="82"/>
      <c r="BG43" s="82"/>
      <c r="BH43" s="82"/>
      <c r="BI43" s="82"/>
      <c r="BJ43" s="82"/>
      <c r="BK43" s="82"/>
      <c r="BL43" s="82"/>
      <c r="BM43" s="82"/>
      <c r="BN43" s="82"/>
      <c r="BO43" s="82"/>
      <c r="BP43" s="82"/>
      <c r="BQ43" s="82"/>
      <c r="BR43" s="82"/>
      <c r="BS43" s="82"/>
      <c r="BT43" s="82"/>
      <c r="BU43" s="82"/>
      <c r="BV43" s="82"/>
      <c r="BW43" s="82"/>
      <c r="BX43" s="82"/>
      <c r="BY43" s="82"/>
      <c r="BZ43" s="82"/>
      <c r="CA43" s="82"/>
      <c r="CB43" s="82"/>
      <c r="CC43" s="82"/>
      <c r="CD43" s="82"/>
      <c r="CE43" s="82"/>
      <c r="CF43" s="82"/>
      <c r="CG43" s="82"/>
      <c r="CH43" s="82"/>
      <c r="CI43" s="82"/>
      <c r="CJ43" s="82"/>
      <c r="CK43" s="82"/>
      <c r="CL43" s="82"/>
      <c r="CM43" s="82"/>
      <c r="CN43" s="82"/>
      <c r="CO43" s="82"/>
      <c r="CP43" s="82"/>
      <c r="CQ43" s="82"/>
      <c r="CR43" s="82"/>
      <c r="CS43" s="82"/>
      <c r="CT43" s="82"/>
      <c r="CU43" s="82"/>
      <c r="CV43" s="82"/>
      <c r="CW43" s="82"/>
      <c r="CX43" s="82"/>
      <c r="CY43" s="82"/>
      <c r="CZ43" s="82"/>
      <c r="DA43" s="82"/>
    </row>
    <row r="44" spans="1:105" s="4" customFormat="1" ht="11.25" x14ac:dyDescent="0.2">
      <c r="A44" s="8" t="s">
        <v>142</v>
      </c>
      <c r="B44" s="9"/>
      <c r="C44" s="9"/>
      <c r="D44" s="9"/>
      <c r="E44" s="9"/>
      <c r="F44" s="9"/>
      <c r="G44" s="9"/>
      <c r="H44" s="9"/>
      <c r="I44" s="9"/>
      <c r="J44" s="9"/>
      <c r="K44" s="9"/>
      <c r="L44" s="9"/>
      <c r="M44" s="9"/>
      <c r="N44" s="9"/>
      <c r="O44" s="9"/>
      <c r="P44" s="9"/>
      <c r="Q44" s="9"/>
      <c r="R44" s="9"/>
      <c r="S44" s="9"/>
      <c r="T44" s="9"/>
      <c r="U44" s="9"/>
      <c r="V44" s="9"/>
      <c r="W44" s="9"/>
      <c r="X44" s="9"/>
      <c r="Y44" s="9"/>
      <c r="Z44" s="9"/>
      <c r="AA44" s="9"/>
      <c r="AB44" s="9"/>
      <c r="AC44" s="9"/>
      <c r="AD44" s="9"/>
      <c r="AE44" s="9"/>
      <c r="AF44" s="9"/>
      <c r="AG44" s="9"/>
      <c r="AH44" s="9"/>
      <c r="AI44" s="9"/>
      <c r="AJ44" s="9"/>
      <c r="AK44" s="9"/>
      <c r="AL44" s="9"/>
      <c r="AM44" s="9"/>
      <c r="AN44" s="9"/>
      <c r="AO44" s="9"/>
      <c r="AP44" s="9"/>
      <c r="AQ44" s="9"/>
      <c r="AR44" s="9"/>
      <c r="AS44" s="9"/>
      <c r="AT44" s="9"/>
      <c r="AU44" s="9"/>
      <c r="AV44" s="9"/>
      <c r="AW44" s="9"/>
      <c r="AX44" s="9"/>
      <c r="AY44" s="9"/>
    </row>
    <row r="46" spans="1:105" s="5" customFormat="1" ht="45" customHeight="1" x14ac:dyDescent="0.2">
      <c r="A46" s="7"/>
      <c r="B46" s="7"/>
      <c r="C46" s="7"/>
      <c r="D46" s="7"/>
      <c r="E46" s="7"/>
      <c r="F46" s="7" t="s">
        <v>143</v>
      </c>
      <c r="G46" s="7"/>
      <c r="H46" s="7"/>
      <c r="I46" s="7"/>
      <c r="J46" s="7"/>
      <c r="K46" s="7"/>
      <c r="L46" s="7"/>
      <c r="M46" s="7"/>
      <c r="N46" s="7"/>
      <c r="O46" s="7"/>
      <c r="P46" s="7"/>
      <c r="Q46" s="7"/>
      <c r="R46" s="7"/>
      <c r="S46" s="7"/>
      <c r="T46" s="7"/>
      <c r="U46" s="7"/>
      <c r="V46" s="78" t="s">
        <v>160</v>
      </c>
      <c r="W46" s="78"/>
      <c r="X46" s="78"/>
      <c r="Y46" s="78"/>
      <c r="Z46" s="78"/>
      <c r="AA46" s="78"/>
      <c r="AB46" s="78"/>
      <c r="AC46" s="78"/>
      <c r="AD46" s="78"/>
      <c r="AE46" s="78"/>
      <c r="AF46" s="78"/>
      <c r="AG46" s="78"/>
      <c r="AH46" s="78"/>
      <c r="AI46" s="78"/>
      <c r="AJ46" s="78"/>
      <c r="AK46" s="78"/>
      <c r="AL46" s="78"/>
      <c r="AM46" s="78"/>
      <c r="AN46" s="78"/>
      <c r="AO46" s="78"/>
      <c r="AP46" s="78"/>
      <c r="AQ46" s="78"/>
      <c r="AR46" s="78"/>
      <c r="AS46" s="78"/>
      <c r="AT46" s="78"/>
      <c r="AU46" s="78"/>
      <c r="AV46" s="78"/>
      <c r="AW46" s="78"/>
      <c r="AX46" s="78"/>
      <c r="AY46" s="78"/>
      <c r="AZ46" s="78"/>
      <c r="BA46" s="78"/>
      <c r="BB46" s="78"/>
      <c r="BC46" s="78"/>
      <c r="BD46" s="78"/>
      <c r="BE46" s="78"/>
      <c r="BF46" s="78"/>
      <c r="BG46" s="78"/>
      <c r="BH46" s="78"/>
      <c r="BI46" s="78"/>
      <c r="BJ46" s="78"/>
      <c r="BK46" s="78"/>
      <c r="BL46" s="78"/>
      <c r="BM46" s="78"/>
      <c r="BN46" s="78"/>
      <c r="BO46" s="78"/>
      <c r="BP46" s="78"/>
      <c r="BQ46" s="78"/>
      <c r="BR46" s="78"/>
      <c r="BS46" s="78"/>
      <c r="BT46" s="78"/>
      <c r="BU46" s="78"/>
      <c r="BV46" s="78"/>
      <c r="BW46" s="78"/>
      <c r="BX46" s="78"/>
      <c r="BY46" s="78"/>
      <c r="BZ46" s="78"/>
      <c r="CA46" s="78"/>
      <c r="CB46" s="78"/>
      <c r="CC46" s="78"/>
      <c r="CD46" s="78"/>
      <c r="CE46" s="78"/>
      <c r="CF46" s="78"/>
      <c r="CG46" s="78"/>
      <c r="CH46" s="78"/>
      <c r="CI46" s="78"/>
      <c r="CJ46" s="78"/>
      <c r="CK46" s="78"/>
      <c r="CL46" s="78"/>
      <c r="CM46" s="78"/>
      <c r="CN46" s="78"/>
      <c r="CO46" s="78"/>
      <c r="CP46" s="78"/>
      <c r="CQ46" s="78"/>
      <c r="CR46" s="78"/>
      <c r="CS46" s="78"/>
      <c r="CT46" s="78"/>
      <c r="CU46" s="78"/>
      <c r="CV46" s="78"/>
      <c r="CW46" s="78"/>
      <c r="CX46" s="78"/>
      <c r="CY46" s="78"/>
      <c r="CZ46" s="78"/>
      <c r="DA46" s="78"/>
    </row>
    <row r="47" spans="1:105" ht="60" customHeight="1" x14ac:dyDescent="0.25">
      <c r="V47" s="78" t="s">
        <v>161</v>
      </c>
      <c r="W47" s="78"/>
      <c r="X47" s="78"/>
      <c r="Y47" s="78"/>
      <c r="Z47" s="78"/>
      <c r="AA47" s="78"/>
      <c r="AB47" s="78"/>
      <c r="AC47" s="78"/>
      <c r="AD47" s="78"/>
      <c r="AE47" s="78"/>
      <c r="AF47" s="78"/>
      <c r="AG47" s="78"/>
      <c r="AH47" s="78"/>
      <c r="AI47" s="78"/>
      <c r="AJ47" s="78"/>
      <c r="AK47" s="78"/>
      <c r="AL47" s="78"/>
      <c r="AM47" s="78"/>
      <c r="AN47" s="78"/>
      <c r="AO47" s="78"/>
      <c r="AP47" s="78"/>
      <c r="AQ47" s="78"/>
      <c r="AR47" s="78"/>
      <c r="AS47" s="78"/>
      <c r="AT47" s="78"/>
      <c r="AU47" s="78"/>
      <c r="AV47" s="78"/>
      <c r="AW47" s="78"/>
      <c r="AX47" s="78"/>
      <c r="AY47" s="78"/>
      <c r="AZ47" s="78"/>
      <c r="BA47" s="78"/>
      <c r="BB47" s="78"/>
      <c r="BC47" s="78"/>
      <c r="BD47" s="78"/>
      <c r="BE47" s="78"/>
      <c r="BF47" s="78"/>
      <c r="BG47" s="78"/>
      <c r="BH47" s="78"/>
      <c r="BI47" s="78"/>
      <c r="BJ47" s="78"/>
      <c r="BK47" s="78"/>
      <c r="BL47" s="78"/>
      <c r="BM47" s="78"/>
      <c r="BN47" s="78"/>
      <c r="BO47" s="78"/>
      <c r="BP47" s="78"/>
      <c r="BQ47" s="78"/>
      <c r="BR47" s="78"/>
      <c r="BS47" s="78"/>
      <c r="BT47" s="78"/>
      <c r="BU47" s="78"/>
      <c r="BV47" s="78"/>
      <c r="BW47" s="78"/>
      <c r="BX47" s="78"/>
      <c r="BY47" s="78"/>
      <c r="BZ47" s="78"/>
      <c r="CA47" s="78"/>
      <c r="CB47" s="78"/>
      <c r="CC47" s="78"/>
      <c r="CD47" s="78"/>
      <c r="CE47" s="78"/>
      <c r="CF47" s="78"/>
      <c r="CG47" s="78"/>
      <c r="CH47" s="78"/>
      <c r="CI47" s="78"/>
      <c r="CJ47" s="78"/>
      <c r="CK47" s="78"/>
      <c r="CL47" s="78"/>
      <c r="CM47" s="78"/>
      <c r="CN47" s="78"/>
      <c r="CO47" s="78"/>
      <c r="CP47" s="78"/>
      <c r="CQ47" s="78"/>
      <c r="CR47" s="78"/>
      <c r="CS47" s="78"/>
      <c r="CT47" s="78"/>
      <c r="CU47" s="78"/>
      <c r="CV47" s="78"/>
      <c r="CW47" s="78"/>
      <c r="CX47" s="78"/>
      <c r="CY47" s="78"/>
      <c r="CZ47" s="78"/>
      <c r="DA47" s="78"/>
    </row>
    <row r="48" spans="1:105" ht="3" customHeight="1" x14ac:dyDescent="0.25"/>
  </sheetData>
  <mergeCells count="330">
    <mergeCell ref="CJ4:CR4"/>
    <mergeCell ref="CS4:DA4"/>
    <mergeCell ref="A5:F5"/>
    <mergeCell ref="G5:AI5"/>
    <mergeCell ref="AZ5:BH5"/>
    <mergeCell ref="BI5:BQ5"/>
    <mergeCell ref="BR5:BZ5"/>
    <mergeCell ref="CA5:CI5"/>
    <mergeCell ref="CJ5:CR5"/>
    <mergeCell ref="CS5:DA5"/>
    <mergeCell ref="A3:AI4"/>
    <mergeCell ref="AJ3:AY4"/>
    <mergeCell ref="AZ4:BH4"/>
    <mergeCell ref="BI4:BQ4"/>
    <mergeCell ref="CS8:DA8"/>
    <mergeCell ref="CA7:CI7"/>
    <mergeCell ref="CJ7:CR7"/>
    <mergeCell ref="AZ6:BH6"/>
    <mergeCell ref="BI6:BQ6"/>
    <mergeCell ref="BR6:BZ6"/>
    <mergeCell ref="CA6:CI6"/>
    <mergeCell ref="A7:F7"/>
    <mergeCell ref="G7:AI7"/>
    <mergeCell ref="AJ7:AY7"/>
    <mergeCell ref="AZ7:BH7"/>
    <mergeCell ref="BI7:BQ7"/>
    <mergeCell ref="BR7:BZ7"/>
    <mergeCell ref="CJ6:CR6"/>
    <mergeCell ref="B1:CZ1"/>
    <mergeCell ref="AZ3:BQ3"/>
    <mergeCell ref="BR3:CI3"/>
    <mergeCell ref="BR4:BZ4"/>
    <mergeCell ref="CA4:CI4"/>
    <mergeCell ref="CJ3:DA3"/>
    <mergeCell ref="A9:F9"/>
    <mergeCell ref="G9:AI9"/>
    <mergeCell ref="AJ9:AY9"/>
    <mergeCell ref="AZ9:BH9"/>
    <mergeCell ref="CS7:DA7"/>
    <mergeCell ref="A8:F8"/>
    <mergeCell ref="G8:AI8"/>
    <mergeCell ref="AJ8:AY8"/>
    <mergeCell ref="AZ8:BH8"/>
    <mergeCell ref="BI8:BQ8"/>
    <mergeCell ref="CS6:DA6"/>
    <mergeCell ref="AJ5:AY5"/>
    <mergeCell ref="A6:F6"/>
    <mergeCell ref="G6:AI6"/>
    <mergeCell ref="AJ6:AY6"/>
    <mergeCell ref="BR8:BZ8"/>
    <mergeCell ref="CA8:CI8"/>
    <mergeCell ref="CJ8:CR8"/>
    <mergeCell ref="BR10:BZ10"/>
    <mergeCell ref="CA10:CI10"/>
    <mergeCell ref="CJ10:CR10"/>
    <mergeCell ref="CS10:DA10"/>
    <mergeCell ref="BI9:BQ9"/>
    <mergeCell ref="BR9:BZ9"/>
    <mergeCell ref="CA9:CI9"/>
    <mergeCell ref="CJ9:CR9"/>
    <mergeCell ref="A11:F11"/>
    <mergeCell ref="G11:AI11"/>
    <mergeCell ref="AJ11:AY11"/>
    <mergeCell ref="AZ11:BH11"/>
    <mergeCell ref="CS9:DA9"/>
    <mergeCell ref="A10:F10"/>
    <mergeCell ref="G10:AI10"/>
    <mergeCell ref="AJ10:AY10"/>
    <mergeCell ref="AZ10:BH10"/>
    <mergeCell ref="BI10:BQ10"/>
    <mergeCell ref="BR12:BZ12"/>
    <mergeCell ref="CA12:CI12"/>
    <mergeCell ref="CJ12:CR12"/>
    <mergeCell ref="CS12:DA12"/>
    <mergeCell ref="BI11:BQ11"/>
    <mergeCell ref="BR11:BZ11"/>
    <mergeCell ref="CA11:CI11"/>
    <mergeCell ref="CJ11:CR11"/>
    <mergeCell ref="A13:F13"/>
    <mergeCell ref="G13:AI13"/>
    <mergeCell ref="AJ13:AY13"/>
    <mergeCell ref="AZ13:BH13"/>
    <mergeCell ref="CS11:DA11"/>
    <mergeCell ref="A12:F12"/>
    <mergeCell ref="G12:AI12"/>
    <mergeCell ref="AJ12:AY12"/>
    <mergeCell ref="AZ12:BH12"/>
    <mergeCell ref="BI12:BQ12"/>
    <mergeCell ref="BR14:BZ14"/>
    <mergeCell ref="CA14:CI14"/>
    <mergeCell ref="CJ14:CR14"/>
    <mergeCell ref="CS14:DA14"/>
    <mergeCell ref="BI13:BQ13"/>
    <mergeCell ref="BR13:BZ13"/>
    <mergeCell ref="CA13:CI13"/>
    <mergeCell ref="CJ13:CR13"/>
    <mergeCell ref="A15:F15"/>
    <mergeCell ref="G15:AI15"/>
    <mergeCell ref="AJ15:AY15"/>
    <mergeCell ref="AZ15:BH15"/>
    <mergeCell ref="CS13:DA13"/>
    <mergeCell ref="A14:F14"/>
    <mergeCell ref="G14:AI14"/>
    <mergeCell ref="AJ14:AY14"/>
    <mergeCell ref="AZ14:BH14"/>
    <mergeCell ref="BI14:BQ14"/>
    <mergeCell ref="BR16:BZ16"/>
    <mergeCell ref="CA16:CI16"/>
    <mergeCell ref="CJ16:CR16"/>
    <mergeCell ref="CS16:DA16"/>
    <mergeCell ref="BI15:BQ15"/>
    <mergeCell ref="BR15:BZ15"/>
    <mergeCell ref="CA15:CI15"/>
    <mergeCell ref="CJ15:CR15"/>
    <mergeCell ref="A17:F17"/>
    <mergeCell ref="G17:AI17"/>
    <mergeCell ref="AJ17:AY17"/>
    <mergeCell ref="AZ17:BH17"/>
    <mergeCell ref="CS15:DA15"/>
    <mergeCell ref="A16:F16"/>
    <mergeCell ref="G16:AI16"/>
    <mergeCell ref="AJ16:AY16"/>
    <mergeCell ref="AZ16:BH16"/>
    <mergeCell ref="BI16:BQ16"/>
    <mergeCell ref="BR18:BZ18"/>
    <mergeCell ref="CA18:CI18"/>
    <mergeCell ref="CJ18:CR18"/>
    <mergeCell ref="CS18:DA18"/>
    <mergeCell ref="BI17:BQ17"/>
    <mergeCell ref="BR17:BZ17"/>
    <mergeCell ref="CA17:CI17"/>
    <mergeCell ref="CJ17:CR17"/>
    <mergeCell ref="A19:F19"/>
    <mergeCell ref="G19:AI19"/>
    <mergeCell ref="AJ19:AY19"/>
    <mergeCell ref="AZ19:BH19"/>
    <mergeCell ref="CS17:DA17"/>
    <mergeCell ref="A18:F18"/>
    <mergeCell ref="G18:AI18"/>
    <mergeCell ref="AJ18:AY18"/>
    <mergeCell ref="AZ18:BH18"/>
    <mergeCell ref="BI18:BQ18"/>
    <mergeCell ref="BR20:BZ20"/>
    <mergeCell ref="CA20:CI20"/>
    <mergeCell ref="CJ20:CR20"/>
    <mergeCell ref="CS20:DA20"/>
    <mergeCell ref="BI19:BQ19"/>
    <mergeCell ref="BR19:BZ19"/>
    <mergeCell ref="CA19:CI19"/>
    <mergeCell ref="CJ19:CR19"/>
    <mergeCell ref="A21:F21"/>
    <mergeCell ref="G21:AI21"/>
    <mergeCell ref="AJ21:AY21"/>
    <mergeCell ref="AZ21:BH21"/>
    <mergeCell ref="CS19:DA19"/>
    <mergeCell ref="A20:F20"/>
    <mergeCell ref="G20:AI20"/>
    <mergeCell ref="AJ20:AY20"/>
    <mergeCell ref="AZ20:BH20"/>
    <mergeCell ref="BI20:BQ20"/>
    <mergeCell ref="BR22:BZ22"/>
    <mergeCell ref="CA22:CI22"/>
    <mergeCell ref="CJ22:CR22"/>
    <mergeCell ref="CS22:DA22"/>
    <mergeCell ref="BI21:BQ21"/>
    <mergeCell ref="BR21:BZ21"/>
    <mergeCell ref="CA21:CI21"/>
    <mergeCell ref="CJ21:CR21"/>
    <mergeCell ref="A23:F23"/>
    <mergeCell ref="G23:AI23"/>
    <mergeCell ref="AJ23:AY23"/>
    <mergeCell ref="AZ23:BH23"/>
    <mergeCell ref="CS21:DA21"/>
    <mergeCell ref="A22:F22"/>
    <mergeCell ref="G22:AI22"/>
    <mergeCell ref="AJ22:AY22"/>
    <mergeCell ref="AZ22:BH22"/>
    <mergeCell ref="BI22:BQ22"/>
    <mergeCell ref="BR24:BZ24"/>
    <mergeCell ref="CA24:CI24"/>
    <mergeCell ref="CJ24:CR24"/>
    <mergeCell ref="CS24:DA24"/>
    <mergeCell ref="BI23:BQ23"/>
    <mergeCell ref="BR23:BZ23"/>
    <mergeCell ref="CA23:CI23"/>
    <mergeCell ref="CJ23:CR23"/>
    <mergeCell ref="A25:F25"/>
    <mergeCell ref="G25:AI25"/>
    <mergeCell ref="AJ25:AY25"/>
    <mergeCell ref="AZ25:BH25"/>
    <mergeCell ref="CS23:DA23"/>
    <mergeCell ref="A24:F24"/>
    <mergeCell ref="G24:AI24"/>
    <mergeCell ref="AJ24:AY24"/>
    <mergeCell ref="AZ24:BH24"/>
    <mergeCell ref="BI24:BQ24"/>
    <mergeCell ref="BR26:BZ26"/>
    <mergeCell ref="CA26:CI26"/>
    <mergeCell ref="CJ26:CR26"/>
    <mergeCell ref="CS26:DA26"/>
    <mergeCell ref="BI25:BQ25"/>
    <mergeCell ref="BR25:BZ25"/>
    <mergeCell ref="CA25:CI25"/>
    <mergeCell ref="CJ25:CR25"/>
    <mergeCell ref="A27:F27"/>
    <mergeCell ref="G27:AI27"/>
    <mergeCell ref="AJ27:AY27"/>
    <mergeCell ref="AZ27:BH27"/>
    <mergeCell ref="CS25:DA25"/>
    <mergeCell ref="A26:F26"/>
    <mergeCell ref="G26:AI26"/>
    <mergeCell ref="AJ26:AY26"/>
    <mergeCell ref="AZ26:BH26"/>
    <mergeCell ref="BI26:BQ26"/>
    <mergeCell ref="BR28:BZ28"/>
    <mergeCell ref="CA28:CI28"/>
    <mergeCell ref="CJ28:CR28"/>
    <mergeCell ref="CS28:DA28"/>
    <mergeCell ref="BI27:BQ27"/>
    <mergeCell ref="BR27:BZ27"/>
    <mergeCell ref="CA27:CI27"/>
    <mergeCell ref="CJ27:CR27"/>
    <mergeCell ref="A29:F29"/>
    <mergeCell ref="G29:AI29"/>
    <mergeCell ref="AJ29:AY29"/>
    <mergeCell ref="AZ29:BH29"/>
    <mergeCell ref="CS27:DA27"/>
    <mergeCell ref="A28:F28"/>
    <mergeCell ref="G28:AI28"/>
    <mergeCell ref="AJ28:AY28"/>
    <mergeCell ref="AZ28:BH28"/>
    <mergeCell ref="BI28:BQ28"/>
    <mergeCell ref="BR30:BZ30"/>
    <mergeCell ref="CA30:CI30"/>
    <mergeCell ref="CJ30:CR30"/>
    <mergeCell ref="CS30:DA30"/>
    <mergeCell ref="BI29:BQ29"/>
    <mergeCell ref="BR29:BZ29"/>
    <mergeCell ref="CA29:CI29"/>
    <mergeCell ref="CJ29:CR29"/>
    <mergeCell ref="A31:F31"/>
    <mergeCell ref="G31:AI31"/>
    <mergeCell ref="AJ31:AY31"/>
    <mergeCell ref="AZ31:BH31"/>
    <mergeCell ref="CS29:DA29"/>
    <mergeCell ref="A30:F30"/>
    <mergeCell ref="G30:AI30"/>
    <mergeCell ref="AJ30:AY30"/>
    <mergeCell ref="AZ30:BH30"/>
    <mergeCell ref="BI30:BQ30"/>
    <mergeCell ref="BR32:BZ32"/>
    <mergeCell ref="CA32:CI32"/>
    <mergeCell ref="CJ32:CR32"/>
    <mergeCell ref="CS32:DA32"/>
    <mergeCell ref="BI31:BQ31"/>
    <mergeCell ref="BR31:BZ31"/>
    <mergeCell ref="CA31:CI31"/>
    <mergeCell ref="CJ31:CR31"/>
    <mergeCell ref="A33:F33"/>
    <mergeCell ref="G33:AI33"/>
    <mergeCell ref="AJ33:AY33"/>
    <mergeCell ref="AZ33:BH33"/>
    <mergeCell ref="CS31:DA31"/>
    <mergeCell ref="A32:F32"/>
    <mergeCell ref="G32:AI32"/>
    <mergeCell ref="AJ32:AY32"/>
    <mergeCell ref="AZ32:BH32"/>
    <mergeCell ref="BI32:BQ32"/>
    <mergeCell ref="BR34:BZ34"/>
    <mergeCell ref="CA34:CI34"/>
    <mergeCell ref="CJ34:CR34"/>
    <mergeCell ref="CS34:DA34"/>
    <mergeCell ref="BI33:BQ33"/>
    <mergeCell ref="BR33:BZ33"/>
    <mergeCell ref="CA33:CI33"/>
    <mergeCell ref="CJ33:CR33"/>
    <mergeCell ref="A35:F35"/>
    <mergeCell ref="G35:AI35"/>
    <mergeCell ref="AJ35:AY35"/>
    <mergeCell ref="AZ35:BH35"/>
    <mergeCell ref="CS33:DA33"/>
    <mergeCell ref="A34:F34"/>
    <mergeCell ref="G34:AI34"/>
    <mergeCell ref="AJ34:AY34"/>
    <mergeCell ref="AZ34:BH34"/>
    <mergeCell ref="BI34:BQ34"/>
    <mergeCell ref="BI35:BQ35"/>
    <mergeCell ref="BR35:BZ35"/>
    <mergeCell ref="CA35:CI35"/>
    <mergeCell ref="CJ35:CR35"/>
    <mergeCell ref="BR36:BZ36"/>
    <mergeCell ref="CA36:CI36"/>
    <mergeCell ref="CJ36:CR36"/>
    <mergeCell ref="CS36:DA36"/>
    <mergeCell ref="A37:F37"/>
    <mergeCell ref="G37:AI37"/>
    <mergeCell ref="AJ37:AY37"/>
    <mergeCell ref="AZ37:BH37"/>
    <mergeCell ref="CS35:DA35"/>
    <mergeCell ref="A36:F36"/>
    <mergeCell ref="G36:AI36"/>
    <mergeCell ref="AJ36:AY36"/>
    <mergeCell ref="AZ36:BH36"/>
    <mergeCell ref="BI36:BQ36"/>
    <mergeCell ref="BI37:BQ37"/>
    <mergeCell ref="BR37:BZ37"/>
    <mergeCell ref="CA37:CI37"/>
    <mergeCell ref="CJ37:CR37"/>
    <mergeCell ref="CS37:DA37"/>
    <mergeCell ref="V46:DA46"/>
    <mergeCell ref="V47:DA47"/>
    <mergeCell ref="BI39:BQ39"/>
    <mergeCell ref="BR39:BZ39"/>
    <mergeCell ref="CA39:CI39"/>
    <mergeCell ref="CJ39:CR39"/>
    <mergeCell ref="A43:DA43"/>
    <mergeCell ref="BR38:BZ38"/>
    <mergeCell ref="CA38:CI38"/>
    <mergeCell ref="CJ38:CR38"/>
    <mergeCell ref="CS38:DA38"/>
    <mergeCell ref="A39:F39"/>
    <mergeCell ref="G39:AI39"/>
    <mergeCell ref="AJ39:AY39"/>
    <mergeCell ref="AZ39:BH39"/>
    <mergeCell ref="A38:F38"/>
    <mergeCell ref="G38:AI38"/>
    <mergeCell ref="AJ38:AY38"/>
    <mergeCell ref="AZ38:BH38"/>
    <mergeCell ref="BI38:BQ38"/>
    <mergeCell ref="CS39:DA39"/>
  </mergeCells>
  <phoneticPr fontId="0" type="noConversion"/>
  <pageMargins left="0.78740157480314965" right="0.51181102362204722" top="0.59055118110236227" bottom="0.39370078740157483" header="0.19685039370078741" footer="0.19685039370078741"/>
  <pageSetup paperSize="9" scale="96" orientation="portrait" r:id="rId1"/>
  <headerFooter alignWithMargins="0">
    <oddHeader>&amp;R&amp;"Times New Roman,обычный"&amp;7Подготовлено с использованием системы &amp;"Times New Roman,полужирный"КонсультантПлюс</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2C71BF-F9AB-4F99-A5FF-03D9E75A369D}">
  <dimension ref="A1:R29"/>
  <sheetViews>
    <sheetView view="pageBreakPreview" zoomScale="98" zoomScaleNormal="100" zoomScaleSheetLayoutView="98" workbookViewId="0">
      <selection activeCell="B7" sqref="B7"/>
    </sheetView>
  </sheetViews>
  <sheetFormatPr defaultRowHeight="15" x14ac:dyDescent="0.2"/>
  <cols>
    <col min="1" max="1" width="5" style="31" customWidth="1"/>
    <col min="2" max="2" width="71.42578125" style="48" customWidth="1"/>
    <col min="3" max="5" width="19.42578125" style="48" customWidth="1"/>
    <col min="6" max="9" width="17" style="48" customWidth="1"/>
    <col min="10" max="14" width="19.28515625" style="48" customWidth="1"/>
    <col min="15" max="17" width="9.140625" style="31"/>
    <col min="18" max="18" width="12.7109375" style="31" customWidth="1"/>
    <col min="19" max="16384" width="9.140625" style="31"/>
  </cols>
  <sheetData>
    <row r="1" spans="1:14" s="25" customFormat="1" ht="75" customHeight="1" x14ac:dyDescent="0.2">
      <c r="A1" s="107" t="s">
        <v>207</v>
      </c>
      <c r="B1" s="107"/>
      <c r="C1" s="107"/>
      <c r="D1" s="107"/>
      <c r="E1" s="107"/>
      <c r="F1" s="107"/>
      <c r="G1" s="107"/>
      <c r="H1" s="107"/>
      <c r="I1" s="107"/>
      <c r="J1" s="107"/>
      <c r="K1" s="107"/>
      <c r="L1" s="107"/>
      <c r="M1" s="107"/>
      <c r="N1" s="107"/>
    </row>
    <row r="2" spans="1:14" s="25" customFormat="1" ht="30.75" customHeight="1" x14ac:dyDescent="0.2">
      <c r="A2" s="107" t="s">
        <v>212</v>
      </c>
      <c r="B2" s="107"/>
      <c r="C2" s="107"/>
      <c r="D2" s="107"/>
      <c r="E2" s="107"/>
      <c r="F2" s="107"/>
      <c r="G2" s="107"/>
      <c r="H2" s="107"/>
      <c r="I2" s="107"/>
      <c r="J2" s="107"/>
      <c r="K2" s="107"/>
      <c r="L2" s="107"/>
      <c r="M2" s="107"/>
      <c r="N2" s="107"/>
    </row>
    <row r="4" spans="1:14" s="27" customFormat="1" ht="30" x14ac:dyDescent="0.2">
      <c r="A4" s="26" t="s">
        <v>179</v>
      </c>
      <c r="B4" s="26" t="s">
        <v>180</v>
      </c>
      <c r="C4" s="26" t="s">
        <v>199</v>
      </c>
      <c r="D4" s="26" t="s">
        <v>200</v>
      </c>
      <c r="E4" s="26" t="s">
        <v>201</v>
      </c>
      <c r="F4" s="26">
        <v>2022</v>
      </c>
      <c r="G4" s="26" t="s">
        <v>199</v>
      </c>
      <c r="H4" s="26" t="s">
        <v>200</v>
      </c>
      <c r="I4" s="26" t="s">
        <v>202</v>
      </c>
      <c r="J4" s="26">
        <v>2023</v>
      </c>
      <c r="K4" s="26" t="s">
        <v>199</v>
      </c>
      <c r="L4" s="26" t="s">
        <v>200</v>
      </c>
      <c r="M4" s="26" t="s">
        <v>208</v>
      </c>
      <c r="N4" s="26">
        <v>2024</v>
      </c>
    </row>
    <row r="5" spans="1:14" ht="30" x14ac:dyDescent="0.2">
      <c r="A5" s="28">
        <v>1</v>
      </c>
      <c r="B5" s="29" t="s">
        <v>213</v>
      </c>
      <c r="C5" s="30">
        <v>1871289.7</v>
      </c>
      <c r="D5" s="30">
        <v>2016141.29</v>
      </c>
      <c r="E5" s="30">
        <f>C5+D5</f>
        <v>3887430.99</v>
      </c>
      <c r="F5" s="30">
        <v>3887430.99</v>
      </c>
      <c r="G5" s="30">
        <f>J5/2</f>
        <v>932840</v>
      </c>
      <c r="H5" s="30">
        <f>J5/2</f>
        <v>932840</v>
      </c>
      <c r="I5" s="30">
        <f>G5+H5</f>
        <v>1865680</v>
      </c>
      <c r="J5" s="30">
        <v>1865680</v>
      </c>
      <c r="K5" s="30">
        <v>2345496.821</v>
      </c>
      <c r="L5" s="30">
        <v>2143193.5159999998</v>
      </c>
      <c r="M5" s="30">
        <f>K5+L5</f>
        <v>4488690.3369999994</v>
      </c>
      <c r="N5" s="30">
        <v>4488690.34</v>
      </c>
    </row>
    <row r="6" spans="1:14" ht="33.75" customHeight="1" x14ac:dyDescent="0.2">
      <c r="A6" s="28">
        <v>2</v>
      </c>
      <c r="B6" s="29" t="s">
        <v>214</v>
      </c>
      <c r="C6" s="30">
        <f>F6/12*5</f>
        <v>27551120.833333336</v>
      </c>
      <c r="D6" s="30">
        <f>F6/12*7</f>
        <v>38571569.166666672</v>
      </c>
      <c r="E6" s="30">
        <f>C6+D6</f>
        <v>66122690.000000007</v>
      </c>
      <c r="F6" s="30">
        <f>(стр.1_9!AZ54+стр.1_9!AZ55+стр.1_9!AZ56)*1000</f>
        <v>66122690</v>
      </c>
      <c r="G6" s="30">
        <f>J6/12*5</f>
        <v>24782341.666666664</v>
      </c>
      <c r="H6" s="30">
        <f>J6/12*7</f>
        <v>34695278.333333328</v>
      </c>
      <c r="I6" s="30">
        <f>G6+H6</f>
        <v>59477619.999999993</v>
      </c>
      <c r="J6" s="30">
        <f>(стр.1_9!BT54+стр.1_9!BT55+стр.1_9!BT56)*1000</f>
        <v>59477620</v>
      </c>
      <c r="K6" s="30">
        <f>N6/12*5</f>
        <v>25725562.500000004</v>
      </c>
      <c r="L6" s="30">
        <f>N6/12*7</f>
        <v>36015787.500000007</v>
      </c>
      <c r="M6" s="30">
        <f>K6+L6</f>
        <v>61741350.000000015</v>
      </c>
      <c r="N6" s="30">
        <f>(стр.1_9!CK54+стр.1_9!CK55+стр.1_9!CK56)*1000</f>
        <v>61741350.000000007</v>
      </c>
    </row>
    <row r="7" spans="1:14" x14ac:dyDescent="0.2">
      <c r="A7" s="28">
        <v>3</v>
      </c>
      <c r="B7" s="29" t="s">
        <v>211</v>
      </c>
      <c r="C7" s="30">
        <v>113328</v>
      </c>
      <c r="D7" s="30">
        <v>134329</v>
      </c>
      <c r="E7" s="30">
        <f>C7+D7</f>
        <v>247657</v>
      </c>
      <c r="F7" s="30">
        <v>247657</v>
      </c>
      <c r="G7" s="30">
        <f>J7/2</f>
        <v>101155</v>
      </c>
      <c r="H7" s="30">
        <f>J7/2</f>
        <v>101155</v>
      </c>
      <c r="I7" s="30">
        <v>202310</v>
      </c>
      <c r="J7" s="30">
        <v>202310</v>
      </c>
      <c r="K7" s="30">
        <v>269253.61</v>
      </c>
      <c r="L7" s="30">
        <v>269111.12</v>
      </c>
      <c r="M7" s="30">
        <f>K7+L7</f>
        <v>538364.73</v>
      </c>
      <c r="N7" s="30">
        <v>538364.73</v>
      </c>
    </row>
    <row r="8" spans="1:14" s="25" customFormat="1" ht="42.75" x14ac:dyDescent="0.2">
      <c r="A8" s="32">
        <v>4</v>
      </c>
      <c r="B8" s="33" t="s">
        <v>181</v>
      </c>
      <c r="C8" s="34">
        <f>SUM(C5:C7)</f>
        <v>29535738.533333335</v>
      </c>
      <c r="D8" s="34">
        <f t="shared" ref="D8:N8" si="0">SUM(D5:D7)</f>
        <v>40722039.456666671</v>
      </c>
      <c r="E8" s="34">
        <f t="shared" si="0"/>
        <v>70257777.99000001</v>
      </c>
      <c r="F8" s="34">
        <f t="shared" si="0"/>
        <v>70257777.989999995</v>
      </c>
      <c r="G8" s="34">
        <f t="shared" si="0"/>
        <v>25816336.666666664</v>
      </c>
      <c r="H8" s="34">
        <f t="shared" si="0"/>
        <v>35729273.333333328</v>
      </c>
      <c r="I8" s="34">
        <f t="shared" si="0"/>
        <v>61545609.999999993</v>
      </c>
      <c r="J8" s="34">
        <f t="shared" si="0"/>
        <v>61545610</v>
      </c>
      <c r="K8" s="34">
        <f>SUM(K5:K7)</f>
        <v>28340312.931000002</v>
      </c>
      <c r="L8" s="34">
        <f t="shared" si="0"/>
        <v>38428092.136000007</v>
      </c>
      <c r="M8" s="34">
        <f t="shared" si="0"/>
        <v>66768405.067000009</v>
      </c>
      <c r="N8" s="34">
        <f t="shared" si="0"/>
        <v>66768405.07</v>
      </c>
    </row>
    <row r="9" spans="1:14" x14ac:dyDescent="0.2">
      <c r="A9" s="28">
        <v>5</v>
      </c>
      <c r="B9" s="29" t="s">
        <v>182</v>
      </c>
      <c r="C9" s="30">
        <v>2586.9299999999998</v>
      </c>
      <c r="D9" s="30">
        <v>2586.9299999999998</v>
      </c>
      <c r="E9" s="30">
        <v>2586.9299999999998</v>
      </c>
      <c r="F9" s="30">
        <v>2586.9299999999998</v>
      </c>
      <c r="G9" s="30">
        <v>2586.9299999999998</v>
      </c>
      <c r="H9" s="30">
        <v>2586.9299999999998</v>
      </c>
      <c r="I9" s="30">
        <v>2586.9299999999998</v>
      </c>
      <c r="J9" s="30">
        <v>2586.9299999999998</v>
      </c>
      <c r="K9" s="30">
        <v>2549.66</v>
      </c>
      <c r="L9" s="30">
        <v>2549.66</v>
      </c>
      <c r="M9" s="30">
        <v>2549.66</v>
      </c>
      <c r="N9" s="30">
        <v>2549.66</v>
      </c>
    </row>
    <row r="10" spans="1:14" s="25" customFormat="1" ht="14.25" x14ac:dyDescent="0.2">
      <c r="A10" s="32">
        <v>6</v>
      </c>
      <c r="B10" s="33" t="s">
        <v>183</v>
      </c>
      <c r="C10" s="34">
        <f>C11-C8</f>
        <v>15570226.229166668</v>
      </c>
      <c r="D10" s="34">
        <f t="shared" ref="D10:N10" si="1">D11-D8</f>
        <v>22426311.210833333</v>
      </c>
      <c r="E10" s="34">
        <f t="shared" si="1"/>
        <v>37996537.439999998</v>
      </c>
      <c r="F10" s="34">
        <f t="shared" si="1"/>
        <v>37996537.440000013</v>
      </c>
      <c r="G10" s="34">
        <f t="shared" si="1"/>
        <v>10162896.666666672</v>
      </c>
      <c r="H10" s="34">
        <f t="shared" si="1"/>
        <v>14641653.333333343</v>
      </c>
      <c r="I10" s="34">
        <f t="shared" si="1"/>
        <v>24804550.000000007</v>
      </c>
      <c r="J10" s="34">
        <f t="shared" si="1"/>
        <v>24804550</v>
      </c>
      <c r="K10" s="34">
        <f>K11-K8</f>
        <v>20524699.006500006</v>
      </c>
      <c r="L10" s="34">
        <f t="shared" si="1"/>
        <v>29982924.576499999</v>
      </c>
      <c r="M10" s="34">
        <f t="shared" si="1"/>
        <v>50507623.582999997</v>
      </c>
      <c r="N10" s="34">
        <f t="shared" si="1"/>
        <v>50507623.580000006</v>
      </c>
    </row>
    <row r="11" spans="1:14" s="38" customFormat="1" x14ac:dyDescent="0.2">
      <c r="A11" s="35">
        <v>7</v>
      </c>
      <c r="B11" s="36" t="s">
        <v>184</v>
      </c>
      <c r="C11" s="37">
        <f>F11/12*5</f>
        <v>45105964.762500003</v>
      </c>
      <c r="D11" s="37">
        <f>F11/12*7</f>
        <v>63148350.667500004</v>
      </c>
      <c r="E11" s="37">
        <f>C11+D11</f>
        <v>108254315.43000001</v>
      </c>
      <c r="F11" s="37">
        <v>108254315.43000001</v>
      </c>
      <c r="G11" s="37">
        <f>J11/12*5</f>
        <v>35979233.333333336</v>
      </c>
      <c r="H11" s="37">
        <f>J11/12*7</f>
        <v>50370926.666666672</v>
      </c>
      <c r="I11" s="37">
        <f>G11+H11</f>
        <v>86350160</v>
      </c>
      <c r="J11" s="37">
        <v>86350160</v>
      </c>
      <c r="K11" s="37">
        <f>N11/12*5</f>
        <v>48865011.937500007</v>
      </c>
      <c r="L11" s="37">
        <f>N11/12*7</f>
        <v>68411016.712500006</v>
      </c>
      <c r="M11" s="37">
        <f>K11+L11</f>
        <v>117276028.65000001</v>
      </c>
      <c r="N11" s="37">
        <v>117276028.65000001</v>
      </c>
    </row>
    <row r="12" spans="1:14" s="25" customFormat="1" ht="14.25" x14ac:dyDescent="0.2">
      <c r="A12" s="32">
        <v>8</v>
      </c>
      <c r="B12" s="33" t="s">
        <v>185</v>
      </c>
      <c r="C12" s="33"/>
      <c r="D12" s="33"/>
      <c r="E12" s="33"/>
      <c r="F12" s="33"/>
      <c r="G12" s="33"/>
      <c r="H12" s="33"/>
      <c r="I12" s="33"/>
      <c r="J12" s="33"/>
      <c r="K12" s="33"/>
      <c r="L12" s="33"/>
      <c r="M12" s="33"/>
      <c r="N12" s="33"/>
    </row>
    <row r="13" spans="1:14" x14ac:dyDescent="0.2">
      <c r="A13" s="28">
        <v>9</v>
      </c>
      <c r="B13" s="29" t="s">
        <v>186</v>
      </c>
      <c r="C13" s="39">
        <v>9.3593121270769473</v>
      </c>
      <c r="D13" s="39">
        <v>8.1898716787680002</v>
      </c>
      <c r="E13" s="39">
        <f>(C13+D13)/2</f>
        <v>8.7745919029224737</v>
      </c>
      <c r="F13" s="39">
        <v>8.7745919029224719</v>
      </c>
      <c r="G13" s="39">
        <f>(C13/E13)*J13</f>
        <v>8.4528369314715377</v>
      </c>
      <c r="H13" s="39">
        <f>(D13/E13)*J13</f>
        <v>7.3966600162873064</v>
      </c>
      <c r="I13" s="39">
        <f>(G13+H13)/2</f>
        <v>7.9247484738794221</v>
      </c>
      <c r="J13" s="39">
        <v>7.9247484738794229</v>
      </c>
      <c r="K13" s="39">
        <f>(G13/I13)*N13</f>
        <v>8.4560417628374225</v>
      </c>
      <c r="L13" s="39">
        <f>(H13/I13)*N13</f>
        <v>7.3994644058922603</v>
      </c>
      <c r="M13" s="39">
        <f>(K13+L13)/2</f>
        <v>7.9277530843648414</v>
      </c>
      <c r="N13" s="39">
        <v>7.9277530843648414</v>
      </c>
    </row>
    <row r="14" spans="1:14" s="42" customFormat="1" hidden="1" x14ac:dyDescent="0.2">
      <c r="A14" s="40">
        <v>10</v>
      </c>
      <c r="B14" s="41" t="s">
        <v>187</v>
      </c>
      <c r="C14" s="41"/>
      <c r="D14" s="41"/>
      <c r="E14" s="41"/>
      <c r="F14" s="41"/>
      <c r="G14" s="41"/>
      <c r="H14" s="41"/>
      <c r="I14" s="41"/>
      <c r="J14" s="41"/>
      <c r="K14" s="41"/>
      <c r="L14" s="41"/>
      <c r="M14" s="41"/>
      <c r="N14" s="41"/>
    </row>
    <row r="15" spans="1:14" s="25" customFormat="1" ht="14.25" x14ac:dyDescent="0.2">
      <c r="A15" s="32">
        <v>10</v>
      </c>
      <c r="B15" s="33" t="s">
        <v>188</v>
      </c>
      <c r="C15" s="34">
        <f>C11/C13/6</f>
        <v>803227.91800062323</v>
      </c>
      <c r="D15" s="34">
        <f>D11/D13/6</f>
        <v>1285090.3559984998</v>
      </c>
      <c r="E15" s="34">
        <f>E11/E13/12</f>
        <v>1028103.990738919</v>
      </c>
      <c r="F15" s="34">
        <f>F11/F13/12</f>
        <v>1028103.9907389191</v>
      </c>
      <c r="G15" s="34">
        <f>G11/G13/6</f>
        <v>709411.40087094565</v>
      </c>
      <c r="H15" s="34">
        <f>H11/H13/6</f>
        <v>1134992.608279747</v>
      </c>
      <c r="I15" s="34">
        <f>I11/I13/12</f>
        <v>908022.089329993</v>
      </c>
      <c r="J15" s="34">
        <f>J11/J13/12</f>
        <v>908022.08932999289</v>
      </c>
      <c r="K15" s="34">
        <f>K11/K13/6</f>
        <v>963118.31051284063</v>
      </c>
      <c r="L15" s="34">
        <f>L11/L13/6</f>
        <v>1540900.1913260932</v>
      </c>
      <c r="M15" s="34">
        <f>M11/M13/12</f>
        <v>1232758.1703792426</v>
      </c>
      <c r="N15" s="34">
        <f>N11/N13/12</f>
        <v>1232758.1703792426</v>
      </c>
    </row>
    <row r="16" spans="1:14" s="38" customFormat="1" hidden="1" x14ac:dyDescent="0.2">
      <c r="A16" s="35"/>
      <c r="B16" s="36" t="s">
        <v>189</v>
      </c>
      <c r="C16" s="36"/>
      <c r="D16" s="36"/>
      <c r="E16" s="36"/>
      <c r="F16" s="36"/>
      <c r="G16" s="36"/>
      <c r="H16" s="36"/>
      <c r="I16" s="36"/>
      <c r="J16" s="36"/>
      <c r="K16" s="36"/>
      <c r="L16" s="36"/>
      <c r="M16" s="36"/>
      <c r="N16" s="36"/>
    </row>
    <row r="17" spans="1:18" ht="30" x14ac:dyDescent="0.2">
      <c r="A17" s="28">
        <v>11</v>
      </c>
      <c r="B17" s="29" t="s">
        <v>190</v>
      </c>
      <c r="C17" s="43">
        <f>38623.88-61.1/2</f>
        <v>38593.329999999994</v>
      </c>
      <c r="D17" s="43">
        <f>35996.19-61.1/2</f>
        <v>35965.64</v>
      </c>
      <c r="E17" s="30">
        <f>C17+D17</f>
        <v>74558.97</v>
      </c>
      <c r="F17" s="43">
        <v>74558.97</v>
      </c>
      <c r="G17" s="39">
        <f>(C17/E17)*J17</f>
        <v>36258.691147483652</v>
      </c>
      <c r="H17" s="39">
        <f>(D17/E17)*J17</f>
        <v>33789.958852516334</v>
      </c>
      <c r="I17" s="30">
        <f>G17+H17</f>
        <v>70048.649999999994</v>
      </c>
      <c r="J17" s="43">
        <v>70048.649999999994</v>
      </c>
      <c r="K17" s="39">
        <f>(G17/I17)*N17</f>
        <v>35872.426414401911</v>
      </c>
      <c r="L17" s="39">
        <f>(H17/I17)*N17</f>
        <v>33429.993585598088</v>
      </c>
      <c r="M17" s="30">
        <f>K17+L17</f>
        <v>69302.42</v>
      </c>
      <c r="N17" s="43">
        <v>69302.42</v>
      </c>
      <c r="R17" s="44"/>
    </row>
    <row r="18" spans="1:18" s="42" customFormat="1" ht="15" hidden="1" customHeight="1" x14ac:dyDescent="0.2">
      <c r="A18" s="40">
        <v>13</v>
      </c>
      <c r="B18" s="41" t="s">
        <v>191</v>
      </c>
      <c r="C18" s="41"/>
      <c r="D18" s="41"/>
      <c r="E18" s="41"/>
      <c r="F18" s="41"/>
      <c r="G18" s="41"/>
      <c r="H18" s="41"/>
      <c r="I18" s="41"/>
      <c r="J18" s="41"/>
      <c r="K18" s="41"/>
      <c r="L18" s="41"/>
      <c r="M18" s="41"/>
      <c r="N18" s="41"/>
      <c r="O18" s="31"/>
    </row>
    <row r="19" spans="1:18" x14ac:dyDescent="0.2">
      <c r="A19" s="28">
        <v>13</v>
      </c>
      <c r="B19" s="29" t="s">
        <v>192</v>
      </c>
      <c r="C19" s="43">
        <v>2326.4891200000002</v>
      </c>
      <c r="D19" s="43">
        <v>2326.4891200000002</v>
      </c>
      <c r="E19" s="43">
        <v>2326.4891200000002</v>
      </c>
      <c r="F19" s="43">
        <v>2326.4891200000002</v>
      </c>
      <c r="G19" s="43">
        <v>2326.4891200000002</v>
      </c>
      <c r="H19" s="43">
        <v>2326.4891200000002</v>
      </c>
      <c r="I19" s="43">
        <v>2326.4891200000002</v>
      </c>
      <c r="J19" s="43">
        <v>2326.4891200000002</v>
      </c>
      <c r="K19" s="43">
        <v>2326.4891200000002</v>
      </c>
      <c r="L19" s="43">
        <v>2326.4891200000002</v>
      </c>
      <c r="M19" s="43">
        <v>2326.4891200000002</v>
      </c>
      <c r="N19" s="43">
        <v>2326.4891200000002</v>
      </c>
    </row>
    <row r="20" spans="1:18" x14ac:dyDescent="0.2">
      <c r="A20" s="28">
        <v>14</v>
      </c>
      <c r="B20" s="29" t="s">
        <v>193</v>
      </c>
      <c r="C20" s="43">
        <v>1848.693</v>
      </c>
      <c r="D20" s="43">
        <f>F20-C20</f>
        <v>3502.4780000000001</v>
      </c>
      <c r="E20" s="30">
        <f>C20+D20</f>
        <v>5351.1710000000003</v>
      </c>
      <c r="F20" s="43">
        <v>5351.1710000000003</v>
      </c>
      <c r="G20" s="39">
        <f>(C20/E20)*J20</f>
        <v>3292.5030415473543</v>
      </c>
      <c r="H20" s="39">
        <f>(D20/E20)*J20</f>
        <v>6237.8769584526444</v>
      </c>
      <c r="I20" s="30">
        <f>G20+H20</f>
        <v>9530.3799999999992</v>
      </c>
      <c r="J20" s="43">
        <v>9530.3799999999992</v>
      </c>
      <c r="K20" s="39">
        <f>(G20/I20)*N20</f>
        <v>3257.4294362675005</v>
      </c>
      <c r="L20" s="39">
        <f>(H20/I20)*N20</f>
        <v>6171.4275637324981</v>
      </c>
      <c r="M20" s="30">
        <f>K20+L20</f>
        <v>9428.8569999999982</v>
      </c>
      <c r="N20" s="43">
        <v>9428.857</v>
      </c>
    </row>
    <row r="21" spans="1:18" x14ac:dyDescent="0.2">
      <c r="A21" s="28">
        <v>15</v>
      </c>
      <c r="B21" s="29" t="s">
        <v>194</v>
      </c>
      <c r="C21" s="43">
        <f t="shared" ref="C21:N21" si="2">C19*C20</f>
        <v>4300964.1507201605</v>
      </c>
      <c r="D21" s="43">
        <f t="shared" si="2"/>
        <v>8148476.9600393604</v>
      </c>
      <c r="E21" s="43">
        <f t="shared" si="2"/>
        <v>12449441.110759521</v>
      </c>
      <c r="F21" s="43">
        <f t="shared" si="2"/>
        <v>12449441.110759521</v>
      </c>
      <c r="G21" s="43">
        <f t="shared" si="2"/>
        <v>7659972.5037268288</v>
      </c>
      <c r="H21" s="43">
        <f t="shared" si="2"/>
        <v>14512352.87573877</v>
      </c>
      <c r="I21" s="43">
        <f t="shared" si="2"/>
        <v>22172325.379465599</v>
      </c>
      <c r="J21" s="43">
        <f t="shared" si="2"/>
        <v>22172325.379465599</v>
      </c>
      <c r="K21" s="43">
        <f t="shared" si="2"/>
        <v>7578374.1426440738</v>
      </c>
      <c r="L21" s="43">
        <f t="shared" si="2"/>
        <v>14357759.081891764</v>
      </c>
      <c r="M21" s="43">
        <f t="shared" si="2"/>
        <v>21936133.224535838</v>
      </c>
      <c r="N21" s="43">
        <f t="shared" si="2"/>
        <v>21936133.224535841</v>
      </c>
    </row>
    <row r="22" spans="1:18" ht="45" hidden="1" x14ac:dyDescent="0.2">
      <c r="A22" s="28">
        <v>17</v>
      </c>
      <c r="B22" s="29" t="s">
        <v>195</v>
      </c>
      <c r="C22" s="29"/>
      <c r="D22" s="29"/>
      <c r="E22" s="29"/>
      <c r="F22" s="29"/>
      <c r="G22" s="29"/>
      <c r="H22" s="29"/>
      <c r="I22" s="29"/>
      <c r="J22" s="29"/>
      <c r="K22" s="29"/>
      <c r="L22" s="29"/>
      <c r="M22" s="29"/>
      <c r="N22" s="29"/>
    </row>
    <row r="23" spans="1:18" s="25" customFormat="1" ht="28.5" x14ac:dyDescent="0.2">
      <c r="A23" s="32">
        <v>16</v>
      </c>
      <c r="B23" s="33" t="s">
        <v>196</v>
      </c>
      <c r="C23" s="45">
        <f>C21/C17</f>
        <v>111.44319888229808</v>
      </c>
      <c r="D23" s="45">
        <f t="shared" ref="D23:L23" si="3">D21/D17</f>
        <v>226.56282385185861</v>
      </c>
      <c r="E23" s="45">
        <f t="shared" si="3"/>
        <v>166.97442454958164</v>
      </c>
      <c r="F23" s="45">
        <f t="shared" si="3"/>
        <v>166.97442454958164</v>
      </c>
      <c r="G23" s="45">
        <f t="shared" si="3"/>
        <v>211.25893575610849</v>
      </c>
      <c r="H23" s="45">
        <f t="shared" si="3"/>
        <v>429.48714258816079</v>
      </c>
      <c r="I23" s="45">
        <f t="shared" si="3"/>
        <v>316.52751879537436</v>
      </c>
      <c r="J23" s="45">
        <f>J21/J17</f>
        <v>316.52751879537436</v>
      </c>
      <c r="K23" s="45">
        <f t="shared" si="3"/>
        <v>211.2590337519388</v>
      </c>
      <c r="L23" s="45">
        <f t="shared" si="3"/>
        <v>429.4873418126291</v>
      </c>
      <c r="M23" s="45">
        <f>M21/M17</f>
        <v>316.52766562171763</v>
      </c>
      <c r="N23" s="45">
        <f>N21/N17</f>
        <v>316.52766562171769</v>
      </c>
    </row>
    <row r="24" spans="1:18" s="38" customFormat="1" hidden="1" x14ac:dyDescent="0.2">
      <c r="A24" s="35"/>
      <c r="B24" s="36" t="s">
        <v>189</v>
      </c>
      <c r="C24" s="37"/>
      <c r="D24" s="37"/>
      <c r="E24" s="37"/>
      <c r="F24" s="37"/>
      <c r="G24" s="37"/>
      <c r="H24" s="37"/>
      <c r="I24" s="37"/>
      <c r="J24" s="37"/>
      <c r="K24" s="37"/>
      <c r="L24" s="37"/>
      <c r="M24" s="37"/>
      <c r="N24" s="37"/>
    </row>
    <row r="25" spans="1:18" s="25" customFormat="1" ht="14.25" x14ac:dyDescent="0.2">
      <c r="A25" s="32">
        <v>17</v>
      </c>
      <c r="B25" s="33" t="s">
        <v>197</v>
      </c>
      <c r="C25" s="34">
        <f>((C15*6*C13)/C17)+C23</f>
        <v>1280.1934664155742</v>
      </c>
      <c r="D25" s="34">
        <f>((D15*6*D13)/D17)+D23</f>
        <v>1982.3594860967125</v>
      </c>
      <c r="E25" s="34">
        <f>((E15*12*E13)/E17)+E23</f>
        <v>1618.90321903266</v>
      </c>
      <c r="F25" s="34">
        <f>((F15*12*F13)/F17)+F23</f>
        <v>1618.90321903266</v>
      </c>
      <c r="G25" s="34">
        <f>((G15*6*G13)/G17)+G23</f>
        <v>1203.5516025538809</v>
      </c>
      <c r="H25" s="34">
        <f>((H15*6*H13)/H17)+H23</f>
        <v>1920.1940974714621</v>
      </c>
      <c r="I25" s="34">
        <f>((I15*12*I13)/I17)+I23</f>
        <v>1549.2444947827776</v>
      </c>
      <c r="J25" s="34">
        <f>((J15*12*J13)/J17)+J23</f>
        <v>1549.2444947827776</v>
      </c>
      <c r="K25" s="34">
        <f>((K15*6*K13)/K17)+K23</f>
        <v>1573.4476789527521</v>
      </c>
      <c r="L25" s="34">
        <f>((L15*6*L13)/L17)+L23</f>
        <v>2475.8836875771713</v>
      </c>
      <c r="M25" s="34">
        <f>((M15*12*M13)/M17)+M23</f>
        <v>2008.7633573912115</v>
      </c>
      <c r="N25" s="34">
        <f>((N15*12*N13)/N17)+N23</f>
        <v>2008.7633573912115</v>
      </c>
    </row>
    <row r="26" spans="1:18" s="38" customFormat="1" ht="20.25" hidden="1" customHeight="1" x14ac:dyDescent="0.2">
      <c r="A26" s="35"/>
      <c r="B26" s="46" t="s">
        <v>189</v>
      </c>
      <c r="C26" s="47"/>
      <c r="D26" s="47"/>
      <c r="E26" s="47"/>
      <c r="F26" s="47"/>
      <c r="G26" s="47"/>
      <c r="H26" s="47"/>
      <c r="I26" s="47"/>
      <c r="J26" s="47"/>
      <c r="K26" s="47"/>
      <c r="L26" s="47"/>
      <c r="M26" s="47"/>
      <c r="N26" s="47"/>
    </row>
    <row r="29" spans="1:18" x14ac:dyDescent="0.2">
      <c r="F29" s="49"/>
      <c r="N29" s="49"/>
    </row>
  </sheetData>
  <mergeCells count="2">
    <mergeCell ref="A1:N1"/>
    <mergeCell ref="A2:N2"/>
  </mergeCells>
  <phoneticPr fontId="16" type="noConversion"/>
  <pageMargins left="0.70866141732283472" right="0" top="0.74803149606299213" bottom="0.74803149606299213" header="0.31496062992125984" footer="0.31496062992125984"/>
  <pageSetup paperSize="9" scale="3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5:J13"/>
  <sheetViews>
    <sheetView workbookViewId="0">
      <selection activeCell="E12" sqref="E12"/>
    </sheetView>
  </sheetViews>
  <sheetFormatPr defaultRowHeight="12.75" x14ac:dyDescent="0.2"/>
  <cols>
    <col min="3" max="3" width="18" customWidth="1"/>
    <col min="4" max="4" width="9.85546875" customWidth="1"/>
    <col min="7" max="8" width="10" customWidth="1"/>
    <col min="9" max="9" width="10.42578125" customWidth="1"/>
  </cols>
  <sheetData>
    <row r="5" spans="2:10" x14ac:dyDescent="0.2">
      <c r="D5" t="s">
        <v>210</v>
      </c>
      <c r="E5" t="s">
        <v>162</v>
      </c>
      <c r="F5" t="s">
        <v>163</v>
      </c>
      <c r="G5" t="s">
        <v>164</v>
      </c>
      <c r="H5" t="s">
        <v>165</v>
      </c>
    </row>
    <row r="6" spans="2:10" x14ac:dyDescent="0.2">
      <c r="C6" t="s">
        <v>168</v>
      </c>
      <c r="D6">
        <v>120.6</v>
      </c>
      <c r="E6" s="6">
        <f>'[1]2.2.'!$G$52</f>
        <v>3.24</v>
      </c>
      <c r="F6" s="6">
        <v>1828.29</v>
      </c>
      <c r="G6" s="6">
        <v>597.54</v>
      </c>
      <c r="H6" s="6"/>
      <c r="I6" s="6">
        <f>SUM(D6:H6)</f>
        <v>2549.67</v>
      </c>
    </row>
    <row r="7" spans="2:10" x14ac:dyDescent="0.2">
      <c r="B7" t="s">
        <v>174</v>
      </c>
      <c r="C7" t="s">
        <v>167</v>
      </c>
      <c r="E7" s="6">
        <f>'[2]Тариф 23'!$K$67</f>
        <v>115.61461794019932</v>
      </c>
      <c r="F7" s="6">
        <f>'[2]Тариф 23'!$K$68+'[2]Тариф 23'!$K$69+'[2]Тариф 23'!$K$75+'[2]Тариф 23'!$K$76+'[2]Тариф 23'!$K$77+'[2]Тариф 23'!$K$79+'[2]Тариф 23'!$K$80+'[2]Тариф 23'!$K$82+'[2]Тариф 23'!$K$83+'[2]Тариф 23'!$K$84+'[2]Тариф 23'!$K$85+'[2]Тариф 23'!$K$86+'[2]Тариф 23'!$K$87+'[2]Тариф 23'!$K$88+'[2]Тариф 23'!$K$90+'[2]Тариф 23'!$K$74+'[2]Тариф 23'!$K$89</f>
        <v>597.2557562633782</v>
      </c>
      <c r="G7" s="6"/>
      <c r="H7" s="6">
        <f>'[2]Тариф 23'!$K$70+'[2]Тариф 23'!$K$71+'[2]Тариф 23'!$K$72+'[2]Тариф 23'!$K$73+'[2]Тариф 23'!$K$78+'[2]Тариф 23'!$K$81+'[2]Тариф 23'!$K$91</f>
        <v>2315.0345962060887</v>
      </c>
      <c r="I7" s="6">
        <f t="shared" ref="I7:I13" si="0">SUM(E7:H7)</f>
        <v>3027.904970409666</v>
      </c>
    </row>
    <row r="8" spans="2:10" x14ac:dyDescent="0.2">
      <c r="B8" t="s">
        <v>173</v>
      </c>
      <c r="C8" t="s">
        <v>166</v>
      </c>
      <c r="I8" s="6">
        <f t="shared" si="0"/>
        <v>0</v>
      </c>
    </row>
    <row r="9" spans="2:10" x14ac:dyDescent="0.2">
      <c r="B9" t="s">
        <v>172</v>
      </c>
      <c r="C9" t="s">
        <v>170</v>
      </c>
      <c r="E9" s="6">
        <f>('[3]2021'!$F$75+'[3]2021'!$F$76+'[3]2021'!$F$77)/$I$6*E6</f>
        <v>52.061944606478484</v>
      </c>
      <c r="F9" s="6">
        <f>('[3]2021'!$F$75+'[3]2021'!$F$76+'[3]2021'!$F$77)/$I$6*F6</f>
        <v>29377.880464376092</v>
      </c>
      <c r="G9" s="6">
        <f>('[3]2021'!$F$75+'[3]2021'!$F$76+'[3]2021'!$F$77)/$I$6*G6</f>
        <v>9601.572339554059</v>
      </c>
      <c r="H9">
        <f>('[3]2021'!$F$75+'[3]2021'!$F$76+'[3]2021'!$F$77)/$I$6*H6</f>
        <v>0</v>
      </c>
      <c r="I9" s="6">
        <f t="shared" si="0"/>
        <v>39031.514748536632</v>
      </c>
      <c r="J9" t="s">
        <v>171</v>
      </c>
    </row>
    <row r="10" spans="2:10" x14ac:dyDescent="0.2">
      <c r="B10" t="s">
        <v>175</v>
      </c>
      <c r="C10" t="s">
        <v>169</v>
      </c>
      <c r="E10" s="6">
        <f>E7+E8+E9</f>
        <v>167.67656254667781</v>
      </c>
      <c r="F10" s="6">
        <f>F7+F8+F9</f>
        <v>29975.13622063947</v>
      </c>
      <c r="G10" s="6">
        <f>G7+G8+G9</f>
        <v>9601.572339554059</v>
      </c>
      <c r="H10" s="6"/>
      <c r="I10" s="6">
        <f t="shared" si="0"/>
        <v>39744.385122740205</v>
      </c>
    </row>
    <row r="11" spans="2:10" x14ac:dyDescent="0.2">
      <c r="B11" t="s">
        <v>176</v>
      </c>
      <c r="C11" t="s">
        <v>177</v>
      </c>
      <c r="E11" s="6">
        <f>(100000-E10)*(E6/$I$6)</f>
        <v>126.86219312199177</v>
      </c>
      <c r="F11" s="6">
        <f>(100000-F10)*(F6/$I$6)</f>
        <v>50212.677797192213</v>
      </c>
      <c r="G11" s="6">
        <f>(100000-G10)*(G6/$I$6)</f>
        <v>21185.752063687796</v>
      </c>
      <c r="H11">
        <f>(100000-H10)*(H6/$I$6)</f>
        <v>0</v>
      </c>
      <c r="I11" s="6">
        <f t="shared" si="0"/>
        <v>71525.292054001999</v>
      </c>
    </row>
    <row r="12" spans="2:10" x14ac:dyDescent="0.2">
      <c r="C12" t="s">
        <v>178</v>
      </c>
      <c r="E12" s="6">
        <f>E10+E11</f>
        <v>294.53875566866958</v>
      </c>
      <c r="F12" s="6">
        <f>F10+F11</f>
        <v>80187.814017831683</v>
      </c>
      <c r="G12" s="6">
        <f>G10+G11</f>
        <v>30787.324403241855</v>
      </c>
      <c r="I12" s="6">
        <f t="shared" si="0"/>
        <v>111269.67717674222</v>
      </c>
    </row>
    <row r="13" spans="2:10" x14ac:dyDescent="0.2">
      <c r="I13" s="6">
        <f t="shared" si="0"/>
        <v>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4</vt:i4>
      </vt:variant>
    </vt:vector>
  </HeadingPairs>
  <TitlesOfParts>
    <vt:vector size="8" baseType="lpstr">
      <vt:lpstr>стр.1_9</vt:lpstr>
      <vt:lpstr>стр.10_12</vt:lpstr>
      <vt:lpstr>Лист1</vt:lpstr>
      <vt:lpstr>Расчет</vt:lpstr>
      <vt:lpstr>стр.1_9!Заголовки_для_печати</vt:lpstr>
      <vt:lpstr>стр.10_12!Заголовки_для_печати</vt:lpstr>
      <vt:lpstr>стр.1_9!Область_печати</vt:lpstr>
      <vt:lpstr>стр.10_12!Область_печати</vt:lpstr>
    </vt:vector>
  </TitlesOfParts>
  <Company>КонсультантПлюс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КонсультантПлюс</dc:creator>
  <cp:lastModifiedBy>Евгения</cp:lastModifiedBy>
  <cp:lastPrinted>2019-02-12T14:35:00Z</cp:lastPrinted>
  <dcterms:created xsi:type="dcterms:W3CDTF">2011-01-11T10:25:48Z</dcterms:created>
  <dcterms:modified xsi:type="dcterms:W3CDTF">2023-04-17T08:46:11Z</dcterms:modified>
</cp:coreProperties>
</file>