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ФАС+САЙТ\Информация 2023\Фактический баланс\"/>
    </mc:Choice>
  </mc:AlternateContent>
  <xr:revisionPtr revIDLastSave="0" documentId="8_{83AD5A68-EE6A-4353-A0A5-BB97E2A7BD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Print_Area" localSheetId="0">Лист2!$A$1:$H$88</definedName>
  </definedNames>
  <calcPr calcId="181029"/>
</workbook>
</file>

<file path=xl/calcChain.xml><?xml version="1.0" encoding="utf-8"?>
<calcChain xmlns="http://schemas.openxmlformats.org/spreadsheetml/2006/main">
  <c r="F67" i="2" l="1"/>
  <c r="E67" i="2"/>
  <c r="G54" i="2"/>
  <c r="G52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F47" i="2" s="1"/>
  <c r="F23" i="2" s="1"/>
  <c r="F22" i="2" s="1"/>
  <c r="E48" i="2"/>
  <c r="E47" i="2" s="1"/>
  <c r="F36" i="2"/>
  <c r="E36" i="2"/>
  <c r="F27" i="2"/>
  <c r="E27" i="2"/>
  <c r="F24" i="2"/>
  <c r="E24" i="2"/>
  <c r="H67" i="2"/>
  <c r="G67" i="2"/>
  <c r="C72" i="2"/>
  <c r="C71" i="2"/>
  <c r="C69" i="2"/>
  <c r="C67" i="2"/>
  <c r="C66" i="2"/>
  <c r="C65" i="2"/>
  <c r="C63" i="2"/>
  <c r="C60" i="2"/>
  <c r="C59" i="2"/>
  <c r="H58" i="2"/>
  <c r="C58" i="2" s="1"/>
  <c r="G58" i="2"/>
  <c r="H57" i="2"/>
  <c r="G57" i="2"/>
  <c r="C57" i="2" s="1"/>
  <c r="H56" i="2"/>
  <c r="G56" i="2"/>
  <c r="H55" i="2"/>
  <c r="G55" i="2"/>
  <c r="C55" i="2" s="1"/>
  <c r="H54" i="2"/>
  <c r="H53" i="2"/>
  <c r="G53" i="2"/>
  <c r="H52" i="2"/>
  <c r="H51" i="2"/>
  <c r="G51" i="2"/>
  <c r="C51" i="2" s="1"/>
  <c r="H50" i="2"/>
  <c r="G50" i="2"/>
  <c r="C50" i="2" s="1"/>
  <c r="H49" i="2"/>
  <c r="G49" i="2"/>
  <c r="H48" i="2"/>
  <c r="H47" i="2" s="1"/>
  <c r="H23" i="2" s="1"/>
  <c r="H22" i="2" s="1"/>
  <c r="G48" i="2"/>
  <c r="G47" i="2" s="1"/>
  <c r="C56" i="2"/>
  <c r="C54" i="2"/>
  <c r="C53" i="2"/>
  <c r="C52" i="2"/>
  <c r="C49" i="2"/>
  <c r="C48" i="2"/>
  <c r="H36" i="2"/>
  <c r="G36" i="2"/>
  <c r="C46" i="2"/>
  <c r="C45" i="2"/>
  <c r="C44" i="2"/>
  <c r="C43" i="2"/>
  <c r="C42" i="2"/>
  <c r="C41" i="2"/>
  <c r="C40" i="2"/>
  <c r="C39" i="2"/>
  <c r="C38" i="2"/>
  <c r="C37" i="2"/>
  <c r="C36" i="2"/>
  <c r="H27" i="2"/>
  <c r="G27" i="2"/>
  <c r="C27" i="2" s="1"/>
  <c r="C35" i="2"/>
  <c r="C34" i="2"/>
  <c r="C33" i="2"/>
  <c r="C32" i="2"/>
  <c r="C31" i="2"/>
  <c r="C30" i="2"/>
  <c r="C26" i="2"/>
  <c r="C25" i="2"/>
  <c r="H24" i="2"/>
  <c r="G24" i="2"/>
  <c r="G23" i="2" s="1"/>
  <c r="G22" i="2" s="1"/>
  <c r="C16" i="2"/>
  <c r="C15" i="2"/>
  <c r="C14" i="2"/>
  <c r="C13" i="2"/>
  <c r="H11" i="2"/>
  <c r="G11" i="2"/>
  <c r="F11" i="2"/>
  <c r="E11" i="2"/>
  <c r="C47" i="2" l="1"/>
  <c r="E23" i="2"/>
  <c r="E22" i="2" s="1"/>
  <c r="C22" i="2" s="1"/>
  <c r="C24" i="2"/>
  <c r="C11" i="2"/>
  <c r="E9" i="2"/>
  <c r="C29" i="2"/>
  <c r="C28" i="2"/>
  <c r="C20" i="2"/>
  <c r="H18" i="2"/>
  <c r="H9" i="2" s="1"/>
  <c r="G18" i="2"/>
  <c r="G9" i="2" s="1"/>
  <c r="F18" i="2"/>
  <c r="F9" i="2" s="1"/>
  <c r="E18" i="2"/>
  <c r="C17" i="2"/>
  <c r="C9" i="2" l="1"/>
  <c r="C23" i="2"/>
  <c r="C18" i="2"/>
  <c r="C64" i="2" l="1"/>
  <c r="E75" i="2" l="1"/>
  <c r="C61" i="2"/>
  <c r="C62" i="2"/>
  <c r="F75" i="2" l="1"/>
  <c r="G75" i="2"/>
  <c r="H75" i="2"/>
  <c r="C78" i="2"/>
  <c r="C77" i="2"/>
  <c r="C73" i="2"/>
  <c r="C70" i="2"/>
  <c r="C75" i="2" l="1"/>
  <c r="C80" i="2" l="1"/>
</calcChain>
</file>

<file path=xl/sharedStrings.xml><?xml version="1.0" encoding="utf-8"?>
<sst xmlns="http://schemas.openxmlformats.org/spreadsheetml/2006/main" count="115" uniqueCount="95">
  <si>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</si>
  <si>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</si>
  <si>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</si>
  <si>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</si>
  <si>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</si>
  <si>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</si>
  <si>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</si>
  <si>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</si>
  <si>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</si>
  <si>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</si>
  <si>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</si>
  <si>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</si>
  <si>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</si>
  <si>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</si>
  <si>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</si>
  <si>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</si>
  <si>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</si>
  <si>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</si>
  <si>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</si>
  <si>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</si>
  <si>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</si>
  <si>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</si>
  <si>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</si>
  <si>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</si>
  <si>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</si>
  <si>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</si>
  <si>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</si>
  <si>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</si>
  <si>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</si>
  <si>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</si>
  <si>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</si>
  <si>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</si>
  <si>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</si>
  <si>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</si>
  <si>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</si>
  <si>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</si>
  <si>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</si>
  <si>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</si>
  <si>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</si>
  <si>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</si>
  <si>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</si>
  <si>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</si>
  <si>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</si>
  <si>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</si>
  <si>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</si>
  <si>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</si>
  <si>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</si>
  <si>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</si>
  <si>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</si>
  <si>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</si>
  <si>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</si>
  <si>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</si>
  <si>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</si>
  <si>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</si>
  <si>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</si>
  <si>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</si>
  <si>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</si>
  <si>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</si>
  <si>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</si>
  <si>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</si>
  <si>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</si>
  <si>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</si>
  <si>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</si>
  <si>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</si>
  <si>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</si>
  <si>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</si>
  <si>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</si>
  <si>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</si>
  <si>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</si>
  <si>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</si>
  <si>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</si>
  <si>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</si>
  <si>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</si>
  <si>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</si>
  <si>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</si>
  <si>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</si>
  <si>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</si>
  <si>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</si>
  <si>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</si>
  <si>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</si>
  <si>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</si>
  <si>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</si>
  <si>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Отпуск из сети по договору купли-продажи:</t>
  </si>
  <si>
    <t>Отпуск электроэнергии потребителям юридическим лицам по одноставочному тарифу</t>
  </si>
  <si>
    <t>Отпуск электроэнергии потребителям юридическим лицам по двухставочному тарифу</t>
  </si>
  <si>
    <t>Население, проживающее в городских населенных пунктах в домах,  без э/плит и БЕЗ электроотопительных установок в пределах с/н</t>
  </si>
  <si>
    <t>Население, проживающее в городских населенных пунктах в домах, без э/плит и БЕЗ электроотопительных установок сверх с/н</t>
  </si>
  <si>
    <t>Население, проживающее в городских населенных пунктах в домах, с э/плитами и БЕЗ электроотопительных установок в пределах с/н</t>
  </si>
  <si>
    <t>Население, проживающее в городских населенных пунктах в домах, с э/плитами и БЕЗ электроотопительных установок сверх с/н</t>
  </si>
  <si>
    <t>Население, проживающее в городских населенных пунктах в домах, с э/плитами и электроотопительными установками в пределах с/н</t>
  </si>
  <si>
    <t>Население, проживающее в городских населенных пунктах в домах, с э/плитами и электроотопительными установками сверх с/н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</si>
  <si>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январь 2023 года</t>
    </r>
  </si>
  <si>
    <t>АО "КрасЭКо"</t>
  </si>
  <si>
    <t>Отпуск из сети в смежную сетевую организацию ООО "РСК сети":</t>
  </si>
  <si>
    <t>2.2.3.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</si>
</sst>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/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7"/>
  <sheetViews>
    <sheetView tabSelected="1" view="pageBreakPreview" topLeftCell="A57" zoomScaleSheetLayoutView="100" workbookViewId="0">
      <selection activeCell="A6" sqref="A6:H6"/>
    </sheetView>
  </sheetViews>
  <sheetFormatPr defaultRowHeight="18.75" x14ac:dyDescent="0.3"/>
  <cols>
    <col min="1" max="1" width="8.140625" style="3" customWidth="1"/>
    <col min="2" max="2" width="127.7109375" style="6" customWidth="1"/>
    <col min="3" max="3" width="16.5703125" style="2" customWidth="1"/>
    <col min="4" max="4" width="0.140625" style="4" hidden="1" customWidth="1"/>
    <col min="5" max="8" width="15.5703125" style="2" customWidth="1"/>
    <col min="9" max="12" width="9.140625" style="1"/>
    <col min="13" max="16384" width="9.140625" style="2"/>
  </cols>
  <sheetData>
    <row r="1" spans="1:12" s="37" customFormat="1" ht="18.75" hidden="1" customHeight="1" x14ac:dyDescent="0.3">
      <c r="C1" s="37" t="s">
        <v>46</v>
      </c>
      <c r="K1" s="38"/>
      <c r="L1" s="38"/>
    </row>
    <row r="2" spans="1:12" s="37" customFormat="1" ht="18.75" hidden="1" customHeight="1" x14ac:dyDescent="0.3">
      <c r="K2" s="38"/>
      <c r="L2" s="38"/>
    </row>
    <row r="3" spans="1:12" s="37" customFormat="1" ht="18.75" hidden="1" customHeight="1" x14ac:dyDescent="0.3">
      <c r="C3" s="37" t="s">
        <v>44</v>
      </c>
      <c r="K3" s="38"/>
      <c r="L3" s="38"/>
    </row>
    <row r="4" spans="1:12" s="37" customFormat="1" ht="18.75" hidden="1" customHeight="1" x14ac:dyDescent="0.3">
      <c r="C4" s="37" t="s">
        <v>45</v>
      </c>
      <c r="F4" s="38"/>
      <c r="G4" s="38"/>
      <c r="K4" s="38"/>
      <c r="L4" s="38"/>
    </row>
    <row r="5" spans="1:12" s="25" customFormat="1" ht="18.75" hidden="1" customHeight="1" x14ac:dyDescent="0.35">
      <c r="B5" s="75"/>
      <c r="C5" s="76"/>
      <c r="D5" s="26"/>
      <c r="F5" s="77"/>
      <c r="G5" s="77"/>
      <c r="H5" s="77"/>
      <c r="I5" s="27"/>
      <c r="J5" s="27"/>
      <c r="K5" s="27"/>
      <c r="L5" s="27"/>
    </row>
    <row r="6" spans="1:12" s="6" customFormat="1" ht="21.75" customHeight="1" x14ac:dyDescent="0.35">
      <c r="A6" s="78" t="s">
        <v>91</v>
      </c>
      <c r="B6" s="79"/>
      <c r="C6" s="79"/>
      <c r="D6" s="79"/>
      <c r="E6" s="79"/>
      <c r="F6" s="79"/>
      <c r="G6" s="79"/>
      <c r="H6" s="79"/>
      <c r="I6" s="5"/>
      <c r="J6" s="5"/>
      <c r="K6" s="5"/>
      <c r="L6" s="5"/>
    </row>
    <row r="7" spans="1:12" ht="15.75" customHeight="1" x14ac:dyDescent="0.3">
      <c r="H7" s="7" t="s">
        <v>31</v>
      </c>
    </row>
    <row r="8" spans="1:12" s="42" customFormat="1" ht="15.75" x14ac:dyDescent="0.25">
      <c r="A8" s="28"/>
      <c r="B8" s="28" t="s">
        <v>21</v>
      </c>
      <c r="C8" s="39" t="s">
        <v>12</v>
      </c>
      <c r="D8" s="40"/>
      <c r="E8" s="39" t="s">
        <v>13</v>
      </c>
      <c r="F8" s="39" t="s">
        <v>14</v>
      </c>
      <c r="G8" s="39" t="s">
        <v>15</v>
      </c>
      <c r="H8" s="39" t="s">
        <v>16</v>
      </c>
      <c r="I8" s="41"/>
      <c r="J8" s="41"/>
      <c r="K8" s="41"/>
      <c r="L8" s="41"/>
    </row>
    <row r="9" spans="1:12" s="46" customFormat="1" ht="31.5" x14ac:dyDescent="0.25">
      <c r="A9" s="43" t="s">
        <v>0</v>
      </c>
      <c r="B9" s="29" t="s">
        <v>20</v>
      </c>
      <c r="C9" s="61">
        <f>SUM(E9:H9)</f>
        <v>8045743</v>
      </c>
      <c r="D9" s="44"/>
      <c r="E9" s="61">
        <f>E11+E18</f>
        <v>2602480</v>
      </c>
      <c r="F9" s="61">
        <f>F11+F18</f>
        <v>882926</v>
      </c>
      <c r="G9" s="61">
        <f>G11+G18</f>
        <v>4544431</v>
      </c>
      <c r="H9" s="61">
        <f>H11+H18</f>
        <v>15906</v>
      </c>
      <c r="I9" s="45"/>
      <c r="J9" s="45"/>
      <c r="K9" s="45"/>
      <c r="L9" s="45"/>
    </row>
    <row r="10" spans="1:12" s="49" customFormat="1" ht="15.75" x14ac:dyDescent="0.25">
      <c r="A10" s="47"/>
      <c r="B10" s="30" t="s">
        <v>1</v>
      </c>
      <c r="C10" s="48"/>
      <c r="D10" s="40"/>
      <c r="E10" s="48"/>
      <c r="F10" s="48"/>
      <c r="G10" s="48"/>
      <c r="H10" s="48"/>
      <c r="I10" s="45"/>
      <c r="J10" s="45"/>
      <c r="K10" s="45"/>
      <c r="L10" s="45"/>
    </row>
    <row r="11" spans="1:12" s="49" customFormat="1" ht="15.75" x14ac:dyDescent="0.25">
      <c r="A11" s="50" t="s">
        <v>2</v>
      </c>
      <c r="B11" s="31" t="s">
        <v>8</v>
      </c>
      <c r="C11" s="51">
        <f>SUM(E11:H11)</f>
        <v>8045743</v>
      </c>
      <c r="D11" s="40"/>
      <c r="E11" s="51">
        <f>SUM(E13:E17)</f>
        <v>2602480</v>
      </c>
      <c r="F11" s="51">
        <f>SUM(F13:F17)</f>
        <v>882926</v>
      </c>
      <c r="G11" s="51">
        <f>SUM(G13:G17)</f>
        <v>4544431</v>
      </c>
      <c r="H11" s="51">
        <f>SUM(H13:H17)</f>
        <v>15906</v>
      </c>
      <c r="I11" s="45"/>
      <c r="J11" s="45"/>
      <c r="K11" s="45"/>
      <c r="L11" s="45"/>
    </row>
    <row r="12" spans="1:12" s="49" customFormat="1" ht="15.75" x14ac:dyDescent="0.25">
      <c r="A12" s="47"/>
      <c r="B12" s="32" t="s">
        <v>1</v>
      </c>
      <c r="C12" s="48"/>
      <c r="D12" s="40"/>
      <c r="E12" s="48"/>
      <c r="F12" s="48"/>
      <c r="G12" s="48"/>
      <c r="H12" s="48"/>
      <c r="I12" s="45"/>
      <c r="J12" s="45"/>
      <c r="K12" s="45"/>
      <c r="L12" s="45"/>
    </row>
    <row r="13" spans="1:12" s="49" customFormat="1" ht="15.75" x14ac:dyDescent="0.25">
      <c r="A13" s="47" t="s">
        <v>3</v>
      </c>
      <c r="B13" s="32" t="s">
        <v>66</v>
      </c>
      <c r="C13" s="48">
        <f>SUM(E13:H13)</f>
        <v>140400</v>
      </c>
      <c r="D13" s="40"/>
      <c r="E13" s="67">
        <v>140400</v>
      </c>
      <c r="F13" s="48"/>
      <c r="G13" s="48"/>
      <c r="H13" s="48"/>
      <c r="I13" s="45"/>
      <c r="J13" s="45"/>
      <c r="K13" s="45"/>
      <c r="L13" s="45"/>
    </row>
    <row r="14" spans="1:12" s="49" customFormat="1" ht="15.75" x14ac:dyDescent="0.25">
      <c r="A14" s="47" t="s">
        <v>76</v>
      </c>
      <c r="B14" s="32" t="s">
        <v>67</v>
      </c>
      <c r="C14" s="48">
        <f>SUM(E14:H14)</f>
        <v>1641</v>
      </c>
      <c r="D14" s="40"/>
      <c r="E14" s="67"/>
      <c r="F14" s="48"/>
      <c r="G14" s="48">
        <v>1641</v>
      </c>
      <c r="H14" s="48"/>
      <c r="I14" s="45"/>
      <c r="J14" s="45"/>
      <c r="K14" s="45"/>
      <c r="L14" s="45"/>
    </row>
    <row r="15" spans="1:12" s="49" customFormat="1" ht="15.75" x14ac:dyDescent="0.25">
      <c r="A15" s="47" t="s">
        <v>79</v>
      </c>
      <c r="B15" s="32" t="s">
        <v>92</v>
      </c>
      <c r="C15" s="48">
        <f>SUM(E15:H15)</f>
        <v>124680</v>
      </c>
      <c r="D15" s="40"/>
      <c r="E15" s="67"/>
      <c r="F15" s="48"/>
      <c r="G15" s="48">
        <v>124680</v>
      </c>
      <c r="H15" s="48"/>
      <c r="I15" s="45"/>
      <c r="J15" s="45"/>
      <c r="K15" s="45"/>
      <c r="L15" s="45"/>
    </row>
    <row r="16" spans="1:12" s="49" customFormat="1" ht="15.75" x14ac:dyDescent="0.25">
      <c r="A16" s="47" t="s">
        <v>74</v>
      </c>
      <c r="B16" s="32" t="s">
        <v>80</v>
      </c>
      <c r="C16" s="48">
        <f>SUM(E16:H16)</f>
        <v>7779022</v>
      </c>
      <c r="D16" s="53"/>
      <c r="E16" s="66">
        <v>2462080</v>
      </c>
      <c r="F16" s="65">
        <v>882926</v>
      </c>
      <c r="G16" s="65">
        <v>4418110</v>
      </c>
      <c r="H16" s="65">
        <v>15906</v>
      </c>
      <c r="I16" s="72"/>
      <c r="J16" s="45"/>
      <c r="K16" s="45"/>
      <c r="L16" s="45"/>
    </row>
    <row r="17" spans="1:12" s="49" customFormat="1" ht="18" hidden="1" customHeight="1" x14ac:dyDescent="0.25">
      <c r="A17" s="47" t="s">
        <v>74</v>
      </c>
      <c r="B17" s="49" t="s">
        <v>67</v>
      </c>
      <c r="C17" s="48">
        <f t="shared" ref="C17:C18" si="0">SUM(E17:H17)</f>
        <v>0</v>
      </c>
      <c r="D17" s="53"/>
      <c r="E17" s="30"/>
      <c r="F17" s="65"/>
      <c r="G17" s="65"/>
      <c r="H17" s="65"/>
      <c r="I17" s="45"/>
      <c r="J17" s="45"/>
      <c r="K17" s="45"/>
      <c r="L17" s="45"/>
    </row>
    <row r="18" spans="1:12" s="49" customFormat="1" ht="15.75" hidden="1" customHeight="1" x14ac:dyDescent="0.25">
      <c r="A18" s="50" t="s">
        <v>4</v>
      </c>
      <c r="B18" s="31" t="s">
        <v>10</v>
      </c>
      <c r="C18" s="51">
        <f t="shared" si="0"/>
        <v>0</v>
      </c>
      <c r="D18" s="53"/>
      <c r="E18" s="51">
        <f>E20</f>
        <v>0</v>
      </c>
      <c r="F18" s="51">
        <f>F20</f>
        <v>0</v>
      </c>
      <c r="G18" s="51">
        <f>G20</f>
        <v>0</v>
      </c>
      <c r="H18" s="51">
        <f>H20</f>
        <v>0</v>
      </c>
      <c r="I18" s="45"/>
      <c r="J18" s="45"/>
      <c r="K18" s="45"/>
      <c r="L18" s="45"/>
    </row>
    <row r="19" spans="1:12" s="49" customFormat="1" ht="15.75" hidden="1" customHeight="1" x14ac:dyDescent="0.25">
      <c r="A19" s="54"/>
      <c r="B19" s="32" t="s">
        <v>1</v>
      </c>
      <c r="C19" s="55"/>
      <c r="D19" s="53"/>
      <c r="E19" s="55"/>
      <c r="F19" s="55"/>
      <c r="G19" s="55"/>
      <c r="H19" s="55"/>
      <c r="I19" s="45"/>
      <c r="J19" s="45"/>
      <c r="K19" s="45"/>
      <c r="L19" s="45"/>
    </row>
    <row r="20" spans="1:12" s="49" customFormat="1" ht="15.75" hidden="1" customHeight="1" x14ac:dyDescent="0.25">
      <c r="A20" s="47" t="s">
        <v>5</v>
      </c>
      <c r="B20" s="30"/>
      <c r="C20" s="52">
        <f>SUM(E20:H20)</f>
        <v>0</v>
      </c>
      <c r="D20" s="56"/>
      <c r="E20" s="52"/>
      <c r="F20" s="52"/>
      <c r="G20" s="52"/>
      <c r="H20" s="52"/>
      <c r="I20" s="45"/>
      <c r="J20" s="45"/>
      <c r="K20" s="45"/>
      <c r="L20" s="45"/>
    </row>
    <row r="21" spans="1:12" s="49" customFormat="1" ht="9.75" hidden="1" customHeight="1" x14ac:dyDescent="0.25">
      <c r="A21" s="47" t="s">
        <v>9</v>
      </c>
      <c r="B21" s="30"/>
      <c r="C21" s="52"/>
      <c r="D21" s="56"/>
      <c r="E21" s="52"/>
      <c r="F21" s="52"/>
      <c r="G21" s="52"/>
      <c r="H21" s="52"/>
      <c r="I21" s="45"/>
      <c r="J21" s="45"/>
      <c r="K21" s="45"/>
      <c r="L21" s="45"/>
    </row>
    <row r="22" spans="1:12" s="49" customFormat="1" ht="15.75" x14ac:dyDescent="0.25">
      <c r="A22" s="57" t="s">
        <v>6</v>
      </c>
      <c r="B22" s="33" t="s">
        <v>19</v>
      </c>
      <c r="C22" s="58">
        <f t="shared" ref="C22:C27" si="1">SUM(E22:H22)</f>
        <v>7569151</v>
      </c>
      <c r="D22" s="53"/>
      <c r="E22" s="58">
        <f>E23+E67</f>
        <v>0</v>
      </c>
      <c r="F22" s="58">
        <f>F23+F67</f>
        <v>0</v>
      </c>
      <c r="G22" s="58">
        <f>G23+G67</f>
        <v>4091413</v>
      </c>
      <c r="H22" s="58">
        <f>H23+H67</f>
        <v>3477738</v>
      </c>
      <c r="I22" s="45"/>
      <c r="J22" s="45"/>
      <c r="K22" s="45"/>
      <c r="L22" s="45"/>
    </row>
    <row r="23" spans="1:12" s="49" customFormat="1" ht="15.75" x14ac:dyDescent="0.25">
      <c r="A23" s="54" t="s">
        <v>17</v>
      </c>
      <c r="B23" s="34" t="s">
        <v>49</v>
      </c>
      <c r="C23" s="52">
        <f t="shared" si="1"/>
        <v>7486717</v>
      </c>
      <c r="D23" s="53"/>
      <c r="E23" s="52">
        <f>E24+E47+E58</f>
        <v>0</v>
      </c>
      <c r="F23" s="52">
        <f>F24+F47+F58</f>
        <v>0</v>
      </c>
      <c r="G23" s="52">
        <f>G24+G47+G58</f>
        <v>4032524</v>
      </c>
      <c r="H23" s="52">
        <f>H24+H47+H58</f>
        <v>3454193</v>
      </c>
      <c r="I23" s="45"/>
      <c r="J23" s="45"/>
      <c r="K23" s="45"/>
      <c r="L23" s="45"/>
    </row>
    <row r="24" spans="1:12" s="49" customFormat="1" ht="15.75" x14ac:dyDescent="0.25">
      <c r="A24" s="59" t="s">
        <v>34</v>
      </c>
      <c r="B24" s="34" t="s">
        <v>38</v>
      </c>
      <c r="C24" s="52">
        <f t="shared" si="1"/>
        <v>3795579</v>
      </c>
      <c r="D24" s="53"/>
      <c r="E24" s="52">
        <f>SUM(E25:E26)</f>
        <v>0</v>
      </c>
      <c r="F24" s="52">
        <f>SUM(F25:F26)</f>
        <v>0</v>
      </c>
      <c r="G24" s="52">
        <f>SUM(G25:G26)</f>
        <v>2974564</v>
      </c>
      <c r="H24" s="52">
        <f>SUM(H25:H26)</f>
        <v>821015</v>
      </c>
      <c r="I24" s="68"/>
      <c r="J24" s="45"/>
      <c r="K24" s="45"/>
      <c r="L24" s="45"/>
    </row>
    <row r="25" spans="1:12" s="49" customFormat="1" ht="15.75" x14ac:dyDescent="0.25">
      <c r="A25" s="59"/>
      <c r="B25" s="73" t="s">
        <v>83</v>
      </c>
      <c r="C25" s="52">
        <f t="shared" si="1"/>
        <v>3781795</v>
      </c>
      <c r="D25" s="53"/>
      <c r="E25" s="52"/>
      <c r="F25" s="52"/>
      <c r="G25" s="69">
        <v>2967625</v>
      </c>
      <c r="H25" s="52">
        <v>814170</v>
      </c>
      <c r="I25" s="68"/>
      <c r="J25" s="45"/>
      <c r="K25" s="45"/>
      <c r="L25" s="45"/>
    </row>
    <row r="26" spans="1:12" s="49" customFormat="1" ht="15.75" x14ac:dyDescent="0.25">
      <c r="A26" s="59"/>
      <c r="B26" s="73" t="s">
        <v>84</v>
      </c>
      <c r="C26" s="52">
        <f t="shared" si="1"/>
        <v>13784</v>
      </c>
      <c r="D26" s="53"/>
      <c r="E26" s="52"/>
      <c r="F26" s="52"/>
      <c r="G26" s="69">
        <v>6939</v>
      </c>
      <c r="H26" s="52">
        <v>6845</v>
      </c>
      <c r="I26" s="68"/>
      <c r="J26" s="45"/>
      <c r="K26" s="45"/>
      <c r="L26" s="45"/>
    </row>
    <row r="27" spans="1:12" s="49" customFormat="1" ht="15.75" x14ac:dyDescent="0.25">
      <c r="A27" s="59" t="s">
        <v>35</v>
      </c>
      <c r="B27" s="34" t="s">
        <v>37</v>
      </c>
      <c r="C27" s="52">
        <f t="shared" si="1"/>
        <v>1218899</v>
      </c>
      <c r="D27" s="53"/>
      <c r="E27" s="52">
        <f>SUM(E28:E35)</f>
        <v>0</v>
      </c>
      <c r="F27" s="52">
        <f>SUM(F28:F35)</f>
        <v>0</v>
      </c>
      <c r="G27" s="52">
        <f>SUM(G28:G35)</f>
        <v>500197</v>
      </c>
      <c r="H27" s="52">
        <f>SUM(H28:H35)</f>
        <v>718702</v>
      </c>
      <c r="I27" s="45"/>
      <c r="J27" s="45"/>
      <c r="K27" s="45"/>
      <c r="L27" s="45"/>
    </row>
    <row r="28" spans="1:12" s="49" customFormat="1" ht="31.5" hidden="1" customHeight="1" x14ac:dyDescent="0.25">
      <c r="A28" s="59"/>
      <c r="B28" s="30" t="s">
        <v>50</v>
      </c>
      <c r="C28" s="52">
        <f t="shared" ref="C28:C29" si="2">SUM(E28:H28)</f>
        <v>0</v>
      </c>
      <c r="D28" s="53"/>
      <c r="E28" s="52"/>
      <c r="F28" s="52"/>
      <c r="G28" s="52"/>
      <c r="H28" s="52"/>
      <c r="I28" s="45"/>
      <c r="J28" s="45"/>
      <c r="K28" s="45"/>
      <c r="L28" s="45"/>
    </row>
    <row r="29" spans="1:12" s="49" customFormat="1" ht="31.5" hidden="1" customHeight="1" x14ac:dyDescent="0.25">
      <c r="A29" s="59"/>
      <c r="B29" s="30" t="s">
        <v>51</v>
      </c>
      <c r="C29" s="52">
        <f t="shared" si="2"/>
        <v>0</v>
      </c>
      <c r="D29" s="53"/>
      <c r="E29" s="52"/>
      <c r="F29" s="52"/>
      <c r="G29" s="52"/>
      <c r="H29" s="52"/>
      <c r="I29" s="45"/>
      <c r="J29" s="45"/>
      <c r="K29" s="45"/>
      <c r="L29" s="45"/>
    </row>
    <row r="30" spans="1:12" s="49" customFormat="1" ht="31.5" x14ac:dyDescent="0.25">
      <c r="A30" s="59"/>
      <c r="B30" s="30" t="s">
        <v>42</v>
      </c>
      <c r="C30" s="52">
        <f t="shared" ref="C30:C60" si="3">SUM(E30:H30)</f>
        <v>447901</v>
      </c>
      <c r="D30" s="53"/>
      <c r="E30" s="52"/>
      <c r="F30" s="52"/>
      <c r="G30" s="52">
        <v>82812</v>
      </c>
      <c r="H30" s="52">
        <v>365089</v>
      </c>
      <c r="I30" s="45"/>
      <c r="J30" s="45"/>
      <c r="K30" s="45"/>
      <c r="L30" s="45"/>
    </row>
    <row r="31" spans="1:12" s="49" customFormat="1" ht="31.5" x14ac:dyDescent="0.25">
      <c r="A31" s="59"/>
      <c r="B31" s="30" t="s">
        <v>52</v>
      </c>
      <c r="C31" s="52">
        <f t="shared" si="3"/>
        <v>228102</v>
      </c>
      <c r="D31" s="53"/>
      <c r="E31" s="52"/>
      <c r="F31" s="52"/>
      <c r="G31" s="52">
        <v>59990</v>
      </c>
      <c r="H31" s="52">
        <v>168112</v>
      </c>
      <c r="I31" s="71"/>
      <c r="J31" s="45"/>
      <c r="K31" s="45"/>
      <c r="L31" s="45"/>
    </row>
    <row r="32" spans="1:12" s="49" customFormat="1" ht="31.5" x14ac:dyDescent="0.25">
      <c r="A32" s="59"/>
      <c r="B32" s="74" t="s">
        <v>85</v>
      </c>
      <c r="C32" s="52">
        <f t="shared" si="3"/>
        <v>13167</v>
      </c>
      <c r="D32" s="53"/>
      <c r="E32" s="52"/>
      <c r="F32" s="52"/>
      <c r="G32" s="52"/>
      <c r="H32" s="52">
        <v>13167</v>
      </c>
      <c r="I32" s="45"/>
      <c r="J32" s="45"/>
      <c r="K32" s="45"/>
      <c r="L32" s="45"/>
    </row>
    <row r="33" spans="1:12" s="49" customFormat="1" ht="31.5" x14ac:dyDescent="0.25">
      <c r="A33" s="59"/>
      <c r="B33" s="74" t="s">
        <v>86</v>
      </c>
      <c r="C33" s="52">
        <f t="shared" si="3"/>
        <v>6371</v>
      </c>
      <c r="D33" s="53"/>
      <c r="E33" s="52"/>
      <c r="F33" s="52"/>
      <c r="G33" s="52">
        <v>3113</v>
      </c>
      <c r="H33" s="52">
        <v>3258</v>
      </c>
      <c r="I33" s="45"/>
      <c r="J33" s="45"/>
      <c r="K33" s="45"/>
      <c r="L33" s="45"/>
    </row>
    <row r="34" spans="1:12" s="49" customFormat="1" ht="31.5" x14ac:dyDescent="0.25">
      <c r="A34" s="59"/>
      <c r="B34" s="74" t="s">
        <v>87</v>
      </c>
      <c r="C34" s="52">
        <f t="shared" si="3"/>
        <v>270159</v>
      </c>
      <c r="D34" s="53"/>
      <c r="E34" s="52"/>
      <c r="F34" s="52"/>
      <c r="G34" s="52">
        <v>169286</v>
      </c>
      <c r="H34" s="52">
        <v>100873</v>
      </c>
      <c r="I34" s="45"/>
      <c r="J34" s="45"/>
      <c r="K34" s="45"/>
      <c r="L34" s="45"/>
    </row>
    <row r="35" spans="1:12" s="49" customFormat="1" ht="31.5" x14ac:dyDescent="0.25">
      <c r="A35" s="59"/>
      <c r="B35" s="74" t="s">
        <v>88</v>
      </c>
      <c r="C35" s="52">
        <f t="shared" si="3"/>
        <v>253199</v>
      </c>
      <c r="D35" s="53"/>
      <c r="E35" s="52"/>
      <c r="F35" s="52"/>
      <c r="G35" s="52">
        <v>184996</v>
      </c>
      <c r="H35" s="52">
        <v>68203</v>
      </c>
      <c r="I35" s="45"/>
      <c r="J35" s="45"/>
      <c r="K35" s="45"/>
      <c r="L35" s="45"/>
    </row>
    <row r="36" spans="1:12" s="49" customFormat="1" ht="15.75" x14ac:dyDescent="0.25">
      <c r="A36" s="59" t="s">
        <v>39</v>
      </c>
      <c r="B36" s="34" t="s">
        <v>48</v>
      </c>
      <c r="C36" s="52">
        <f t="shared" si="3"/>
        <v>2101872</v>
      </c>
      <c r="D36" s="53"/>
      <c r="E36" s="52">
        <f>SUM(E37:E46)</f>
        <v>0</v>
      </c>
      <c r="F36" s="52">
        <f>SUM(F37:F46)</f>
        <v>0</v>
      </c>
      <c r="G36" s="52">
        <f>SUM(G37:G46)</f>
        <v>193901</v>
      </c>
      <c r="H36" s="52">
        <f>SUM(H37:H46)</f>
        <v>1907971</v>
      </c>
      <c r="I36" s="45"/>
      <c r="J36" s="45"/>
      <c r="K36" s="45"/>
      <c r="L36" s="45"/>
    </row>
    <row r="37" spans="1:12" s="49" customFormat="1" ht="31.5" x14ac:dyDescent="0.25">
      <c r="A37" s="59"/>
      <c r="B37" s="30" t="s">
        <v>53</v>
      </c>
      <c r="C37" s="52">
        <f t="shared" si="3"/>
        <v>574547</v>
      </c>
      <c r="D37" s="53"/>
      <c r="E37" s="52"/>
      <c r="F37" s="52"/>
      <c r="G37" s="52">
        <v>375</v>
      </c>
      <c r="H37" s="52">
        <v>574172</v>
      </c>
      <c r="I37" s="45"/>
      <c r="J37" s="45"/>
      <c r="K37" s="45"/>
      <c r="L37" s="45"/>
    </row>
    <row r="38" spans="1:12" s="49" customFormat="1" ht="31.5" x14ac:dyDescent="0.25">
      <c r="A38" s="59"/>
      <c r="B38" s="30" t="s">
        <v>70</v>
      </c>
      <c r="C38" s="52">
        <f t="shared" si="3"/>
        <v>797555</v>
      </c>
      <c r="D38" s="53"/>
      <c r="E38" s="52"/>
      <c r="F38" s="52"/>
      <c r="G38" s="52">
        <v>136562</v>
      </c>
      <c r="H38" s="52">
        <v>660993</v>
      </c>
      <c r="I38" s="45"/>
      <c r="J38" s="45"/>
      <c r="K38" s="45"/>
      <c r="L38" s="45"/>
    </row>
    <row r="39" spans="1:12" s="49" customFormat="1" ht="31.5" x14ac:dyDescent="0.25">
      <c r="A39" s="59"/>
      <c r="B39" s="30" t="s">
        <v>54</v>
      </c>
      <c r="C39" s="52">
        <f t="shared" si="3"/>
        <v>80997</v>
      </c>
      <c r="D39" s="53"/>
      <c r="E39" s="52"/>
      <c r="F39" s="52"/>
      <c r="G39" s="52">
        <v>400</v>
      </c>
      <c r="H39" s="52">
        <v>80597</v>
      </c>
      <c r="I39" s="45"/>
      <c r="J39" s="45"/>
      <c r="K39" s="45"/>
      <c r="L39" s="45"/>
    </row>
    <row r="40" spans="1:12" s="49" customFormat="1" ht="31.5" x14ac:dyDescent="0.25">
      <c r="A40" s="59"/>
      <c r="B40" s="30" t="s">
        <v>68</v>
      </c>
      <c r="C40" s="52">
        <f t="shared" si="3"/>
        <v>244726</v>
      </c>
      <c r="D40" s="53"/>
      <c r="E40" s="52"/>
      <c r="F40" s="52"/>
      <c r="G40" s="52">
        <v>402</v>
      </c>
      <c r="H40" s="52">
        <v>244324</v>
      </c>
      <c r="I40" s="70"/>
      <c r="J40" s="45"/>
      <c r="K40" s="45"/>
      <c r="L40" s="45"/>
    </row>
    <row r="41" spans="1:12" s="49" customFormat="1" ht="31.5" x14ac:dyDescent="0.25">
      <c r="A41" s="59"/>
      <c r="B41" s="74" t="s">
        <v>85</v>
      </c>
      <c r="C41" s="52">
        <f t="shared" si="3"/>
        <v>10819</v>
      </c>
      <c r="D41" s="53"/>
      <c r="E41" s="52"/>
      <c r="F41" s="52"/>
      <c r="G41" s="52"/>
      <c r="H41" s="52">
        <v>10819</v>
      </c>
      <c r="I41" s="45"/>
      <c r="J41" s="45"/>
      <c r="K41" s="45"/>
      <c r="L41" s="45"/>
    </row>
    <row r="42" spans="1:12" s="49" customFormat="1" ht="31.5" x14ac:dyDescent="0.25">
      <c r="A42" s="59"/>
      <c r="B42" s="74" t="s">
        <v>86</v>
      </c>
      <c r="C42" s="52">
        <f t="shared" si="3"/>
        <v>26414</v>
      </c>
      <c r="D42" s="53"/>
      <c r="E42" s="52"/>
      <c r="F42" s="52"/>
      <c r="G42" s="52">
        <v>2480</v>
      </c>
      <c r="H42" s="52">
        <v>23934</v>
      </c>
      <c r="I42" s="45"/>
      <c r="J42" s="45"/>
      <c r="K42" s="45"/>
      <c r="L42" s="45"/>
    </row>
    <row r="43" spans="1:12" s="49" customFormat="1" ht="31.5" x14ac:dyDescent="0.25">
      <c r="A43" s="59"/>
      <c r="B43" s="74" t="s">
        <v>89</v>
      </c>
      <c r="C43" s="52">
        <f t="shared" si="3"/>
        <v>49233</v>
      </c>
      <c r="D43" s="53"/>
      <c r="E43" s="52"/>
      <c r="F43" s="52"/>
      <c r="G43" s="52"/>
      <c r="H43" s="52">
        <v>49233</v>
      </c>
      <c r="I43" s="45"/>
      <c r="J43" s="45"/>
      <c r="K43" s="45"/>
      <c r="L43" s="45"/>
    </row>
    <row r="44" spans="1:12" s="49" customFormat="1" ht="31.5" x14ac:dyDescent="0.25">
      <c r="A44" s="59"/>
      <c r="B44" s="74" t="s">
        <v>90</v>
      </c>
      <c r="C44" s="52">
        <f t="shared" si="3"/>
        <v>77112</v>
      </c>
      <c r="D44" s="53"/>
      <c r="E44" s="52"/>
      <c r="F44" s="52"/>
      <c r="G44" s="52">
        <v>598</v>
      </c>
      <c r="H44" s="52">
        <v>76514</v>
      </c>
      <c r="I44" s="45"/>
      <c r="J44" s="45"/>
      <c r="K44" s="45"/>
      <c r="L44" s="45"/>
    </row>
    <row r="45" spans="1:12" s="49" customFormat="1" ht="31.5" x14ac:dyDescent="0.25">
      <c r="A45" s="59"/>
      <c r="B45" s="74" t="s">
        <v>87</v>
      </c>
      <c r="C45" s="52">
        <f t="shared" si="3"/>
        <v>110124</v>
      </c>
      <c r="D45" s="53"/>
      <c r="E45" s="52"/>
      <c r="F45" s="52"/>
      <c r="G45" s="52">
        <v>40291</v>
      </c>
      <c r="H45" s="52">
        <v>69833</v>
      </c>
      <c r="I45" s="45"/>
      <c r="J45" s="45"/>
      <c r="K45" s="45"/>
      <c r="L45" s="45"/>
    </row>
    <row r="46" spans="1:12" s="49" customFormat="1" ht="31.5" x14ac:dyDescent="0.25">
      <c r="A46" s="59"/>
      <c r="B46" s="74" t="s">
        <v>88</v>
      </c>
      <c r="C46" s="52">
        <f t="shared" si="3"/>
        <v>130345</v>
      </c>
      <c r="D46" s="53"/>
      <c r="E46" s="52"/>
      <c r="F46" s="52"/>
      <c r="G46" s="52">
        <v>12793</v>
      </c>
      <c r="H46" s="52">
        <v>117552</v>
      </c>
      <c r="I46" s="45"/>
      <c r="J46" s="45"/>
      <c r="K46" s="45"/>
      <c r="L46" s="45"/>
    </row>
    <row r="47" spans="1:12" s="49" customFormat="1" ht="15.75" x14ac:dyDescent="0.25">
      <c r="A47" s="59" t="s">
        <v>40</v>
      </c>
      <c r="B47" s="35" t="s">
        <v>47</v>
      </c>
      <c r="C47" s="52">
        <f t="shared" si="3"/>
        <v>3320771</v>
      </c>
      <c r="D47" s="53"/>
      <c r="E47" s="52">
        <f>SUM(E48:E57)</f>
        <v>0</v>
      </c>
      <c r="F47" s="52">
        <f>SUM(F48:F57)</f>
        <v>0</v>
      </c>
      <c r="G47" s="52">
        <f>SUM(G48:G57)</f>
        <v>694098</v>
      </c>
      <c r="H47" s="52">
        <f>SUM(H48:H57)</f>
        <v>2626673</v>
      </c>
      <c r="I47" s="45"/>
      <c r="J47" s="45"/>
      <c r="K47" s="45"/>
      <c r="L47" s="45"/>
    </row>
    <row r="48" spans="1:12" s="49" customFormat="1" ht="31.5" x14ac:dyDescent="0.25">
      <c r="A48" s="59"/>
      <c r="B48" s="30" t="s">
        <v>50</v>
      </c>
      <c r="C48" s="52">
        <f t="shared" si="3"/>
        <v>574547</v>
      </c>
      <c r="D48" s="53"/>
      <c r="E48" s="52">
        <f t="shared" ref="E48:H53" si="4">E28+E37</f>
        <v>0</v>
      </c>
      <c r="F48" s="52">
        <f t="shared" si="4"/>
        <v>0</v>
      </c>
      <c r="G48" s="52">
        <f t="shared" si="4"/>
        <v>375</v>
      </c>
      <c r="H48" s="52">
        <f t="shared" si="4"/>
        <v>574172</v>
      </c>
      <c r="I48" s="45"/>
      <c r="J48" s="45"/>
      <c r="K48" s="45"/>
      <c r="L48" s="45"/>
    </row>
    <row r="49" spans="1:12" s="49" customFormat="1" ht="31.5" x14ac:dyDescent="0.25">
      <c r="A49" s="59"/>
      <c r="B49" s="30" t="s">
        <v>51</v>
      </c>
      <c r="C49" s="52">
        <f t="shared" si="3"/>
        <v>797555</v>
      </c>
      <c r="D49" s="53"/>
      <c r="E49" s="52">
        <f t="shared" si="4"/>
        <v>0</v>
      </c>
      <c r="F49" s="52">
        <f t="shared" si="4"/>
        <v>0</v>
      </c>
      <c r="G49" s="52">
        <f t="shared" si="4"/>
        <v>136562</v>
      </c>
      <c r="H49" s="52">
        <f t="shared" si="4"/>
        <v>660993</v>
      </c>
      <c r="I49" s="45"/>
      <c r="J49" s="45"/>
      <c r="K49" s="45"/>
      <c r="L49" s="45"/>
    </row>
    <row r="50" spans="1:12" s="49" customFormat="1" ht="31.5" x14ac:dyDescent="0.25">
      <c r="A50" s="59"/>
      <c r="B50" s="30" t="s">
        <v>56</v>
      </c>
      <c r="C50" s="52">
        <f t="shared" si="3"/>
        <v>528898</v>
      </c>
      <c r="D50" s="53"/>
      <c r="E50" s="52">
        <f t="shared" si="4"/>
        <v>0</v>
      </c>
      <c r="F50" s="52">
        <f t="shared" si="4"/>
        <v>0</v>
      </c>
      <c r="G50" s="52">
        <f t="shared" si="4"/>
        <v>83212</v>
      </c>
      <c r="H50" s="52">
        <f t="shared" si="4"/>
        <v>445686</v>
      </c>
      <c r="I50" s="45"/>
      <c r="J50" s="45"/>
      <c r="K50" s="45"/>
      <c r="L50" s="45"/>
    </row>
    <row r="51" spans="1:12" s="49" customFormat="1" ht="31.5" x14ac:dyDescent="0.25">
      <c r="A51" s="59"/>
      <c r="B51" s="30" t="s">
        <v>55</v>
      </c>
      <c r="C51" s="52">
        <f t="shared" si="3"/>
        <v>472828</v>
      </c>
      <c r="D51" s="53"/>
      <c r="E51" s="52">
        <f t="shared" si="4"/>
        <v>0</v>
      </c>
      <c r="F51" s="52">
        <f t="shared" si="4"/>
        <v>0</v>
      </c>
      <c r="G51" s="52">
        <f t="shared" si="4"/>
        <v>60392</v>
      </c>
      <c r="H51" s="52">
        <f t="shared" si="4"/>
        <v>412436</v>
      </c>
      <c r="I51" s="45"/>
      <c r="J51" s="45"/>
      <c r="K51" s="45"/>
      <c r="L51" s="45"/>
    </row>
    <row r="52" spans="1:12" s="49" customFormat="1" ht="31.5" x14ac:dyDescent="0.25">
      <c r="A52" s="59"/>
      <c r="B52" s="74" t="s">
        <v>85</v>
      </c>
      <c r="C52" s="52">
        <f t="shared" si="3"/>
        <v>23986</v>
      </c>
      <c r="D52" s="53"/>
      <c r="E52" s="52">
        <f t="shared" si="4"/>
        <v>0</v>
      </c>
      <c r="F52" s="52">
        <f t="shared" si="4"/>
        <v>0</v>
      </c>
      <c r="G52" s="52">
        <f t="shared" si="4"/>
        <v>0</v>
      </c>
      <c r="H52" s="52">
        <f t="shared" si="4"/>
        <v>23986</v>
      </c>
      <c r="I52" s="45"/>
      <c r="J52" s="45"/>
      <c r="K52" s="45"/>
      <c r="L52" s="45"/>
    </row>
    <row r="53" spans="1:12" s="49" customFormat="1" ht="31.5" x14ac:dyDescent="0.25">
      <c r="A53" s="59"/>
      <c r="B53" s="74" t="s">
        <v>86</v>
      </c>
      <c r="C53" s="52">
        <f t="shared" si="3"/>
        <v>32785</v>
      </c>
      <c r="D53" s="53"/>
      <c r="E53" s="52">
        <f t="shared" si="4"/>
        <v>0</v>
      </c>
      <c r="F53" s="52">
        <f t="shared" si="4"/>
        <v>0</v>
      </c>
      <c r="G53" s="52">
        <f t="shared" si="4"/>
        <v>5593</v>
      </c>
      <c r="H53" s="52">
        <f t="shared" si="4"/>
        <v>27192</v>
      </c>
      <c r="I53" s="45"/>
      <c r="J53" s="45"/>
      <c r="K53" s="45"/>
      <c r="L53" s="45"/>
    </row>
    <row r="54" spans="1:12" s="49" customFormat="1" ht="31.5" x14ac:dyDescent="0.25">
      <c r="A54" s="59"/>
      <c r="B54" s="74" t="s">
        <v>89</v>
      </c>
      <c r="C54" s="52">
        <f t="shared" si="3"/>
        <v>49233</v>
      </c>
      <c r="D54" s="53"/>
      <c r="E54" s="52">
        <f t="shared" ref="E54:H55" si="5">E43</f>
        <v>0</v>
      </c>
      <c r="F54" s="52">
        <f t="shared" si="5"/>
        <v>0</v>
      </c>
      <c r="G54" s="52">
        <f t="shared" si="5"/>
        <v>0</v>
      </c>
      <c r="H54" s="52">
        <f t="shared" si="5"/>
        <v>49233</v>
      </c>
      <c r="I54" s="45"/>
      <c r="J54" s="45"/>
      <c r="K54" s="45"/>
      <c r="L54" s="45"/>
    </row>
    <row r="55" spans="1:12" s="49" customFormat="1" ht="31.5" x14ac:dyDescent="0.25">
      <c r="A55" s="59"/>
      <c r="B55" s="74" t="s">
        <v>90</v>
      </c>
      <c r="C55" s="52">
        <f t="shared" si="3"/>
        <v>77112</v>
      </c>
      <c r="D55" s="53"/>
      <c r="E55" s="52">
        <f t="shared" si="5"/>
        <v>0</v>
      </c>
      <c r="F55" s="52">
        <f t="shared" si="5"/>
        <v>0</v>
      </c>
      <c r="G55" s="52">
        <f t="shared" si="5"/>
        <v>598</v>
      </c>
      <c r="H55" s="52">
        <f t="shared" si="5"/>
        <v>76514</v>
      </c>
      <c r="I55" s="45"/>
      <c r="J55" s="45"/>
      <c r="K55" s="45"/>
      <c r="L55" s="45"/>
    </row>
    <row r="56" spans="1:12" s="49" customFormat="1" ht="31.5" x14ac:dyDescent="0.25">
      <c r="A56" s="59"/>
      <c r="B56" s="74" t="s">
        <v>87</v>
      </c>
      <c r="C56" s="52">
        <f t="shared" si="3"/>
        <v>380283</v>
      </c>
      <c r="D56" s="53"/>
      <c r="E56" s="52">
        <f t="shared" ref="E56:H57" si="6">E34+E45</f>
        <v>0</v>
      </c>
      <c r="F56" s="52">
        <f t="shared" si="6"/>
        <v>0</v>
      </c>
      <c r="G56" s="52">
        <f t="shared" si="6"/>
        <v>209577</v>
      </c>
      <c r="H56" s="52">
        <f t="shared" si="6"/>
        <v>170706</v>
      </c>
      <c r="I56" s="45"/>
      <c r="J56" s="45"/>
      <c r="K56" s="45"/>
      <c r="L56" s="45"/>
    </row>
    <row r="57" spans="1:12" s="49" customFormat="1" ht="31.5" x14ac:dyDescent="0.25">
      <c r="A57" s="59"/>
      <c r="B57" s="74" t="s">
        <v>88</v>
      </c>
      <c r="C57" s="52">
        <f t="shared" si="3"/>
        <v>383544</v>
      </c>
      <c r="D57" s="53"/>
      <c r="E57" s="52">
        <f t="shared" si="6"/>
        <v>0</v>
      </c>
      <c r="F57" s="52">
        <f t="shared" si="6"/>
        <v>0</v>
      </c>
      <c r="G57" s="52">
        <f t="shared" si="6"/>
        <v>197789</v>
      </c>
      <c r="H57" s="52">
        <f t="shared" si="6"/>
        <v>185755</v>
      </c>
      <c r="I57" s="45"/>
      <c r="J57" s="45"/>
      <c r="K57" s="45"/>
      <c r="L57" s="45"/>
    </row>
    <row r="58" spans="1:12" s="49" customFormat="1" ht="15.75" x14ac:dyDescent="0.25">
      <c r="A58" s="59" t="s">
        <v>41</v>
      </c>
      <c r="B58" s="34" t="s">
        <v>57</v>
      </c>
      <c r="C58" s="52">
        <f t="shared" si="3"/>
        <v>370367</v>
      </c>
      <c r="D58" s="53"/>
      <c r="E58" s="52">
        <f>SUM(E59:E66)</f>
        <v>0</v>
      </c>
      <c r="F58" s="52">
        <f>SUM(F59:F66)</f>
        <v>0</v>
      </c>
      <c r="G58" s="52">
        <f>SUM(G59:G66)</f>
        <v>363862</v>
      </c>
      <c r="H58" s="52">
        <f>SUM(H59:H66)</f>
        <v>6505</v>
      </c>
      <c r="I58" s="45"/>
      <c r="J58" s="45"/>
      <c r="K58" s="45"/>
      <c r="L58" s="45"/>
    </row>
    <row r="59" spans="1:12" s="49" customFormat="1" ht="47.25" x14ac:dyDescent="0.25">
      <c r="A59" s="59"/>
      <c r="B59" s="32" t="s">
        <v>60</v>
      </c>
      <c r="C59" s="52">
        <f t="shared" si="3"/>
        <v>100430</v>
      </c>
      <c r="D59" s="53"/>
      <c r="E59" s="52"/>
      <c r="F59" s="52"/>
      <c r="G59" s="52">
        <v>99635</v>
      </c>
      <c r="H59" s="52">
        <v>795</v>
      </c>
      <c r="I59" s="45"/>
      <c r="J59" s="45"/>
      <c r="K59" s="45"/>
      <c r="L59" s="45"/>
    </row>
    <row r="60" spans="1:12" s="49" customFormat="1" ht="47.25" x14ac:dyDescent="0.25">
      <c r="A60" s="59"/>
      <c r="B60" s="32" t="s">
        <v>72</v>
      </c>
      <c r="C60" s="52">
        <f t="shared" si="3"/>
        <v>259024</v>
      </c>
      <c r="D60" s="53"/>
      <c r="E60" s="52"/>
      <c r="F60" s="52"/>
      <c r="G60" s="52">
        <v>259024</v>
      </c>
      <c r="H60" s="52"/>
      <c r="I60" s="45"/>
      <c r="J60" s="45"/>
      <c r="K60" s="45"/>
      <c r="L60" s="45"/>
    </row>
    <row r="61" spans="1:12" s="49" customFormat="1" ht="31.5" hidden="1" customHeight="1" x14ac:dyDescent="0.25">
      <c r="A61" s="59"/>
      <c r="B61" s="32" t="s">
        <v>61</v>
      </c>
      <c r="C61" s="52">
        <f t="shared" ref="C61:C78" si="7">SUM(E61:H61)</f>
        <v>0</v>
      </c>
      <c r="D61" s="53"/>
      <c r="E61" s="52"/>
      <c r="F61" s="52"/>
      <c r="G61" s="52"/>
      <c r="H61" s="52"/>
      <c r="I61" s="45"/>
      <c r="J61" s="45"/>
      <c r="K61" s="45"/>
      <c r="L61" s="45"/>
    </row>
    <row r="62" spans="1:12" s="49" customFormat="1" ht="31.5" hidden="1" customHeight="1" x14ac:dyDescent="0.25">
      <c r="A62" s="59"/>
      <c r="B62" s="32" t="s">
        <v>62</v>
      </c>
      <c r="C62" s="52">
        <f t="shared" si="7"/>
        <v>0</v>
      </c>
      <c r="D62" s="53"/>
      <c r="E62" s="52"/>
      <c r="F62" s="52"/>
      <c r="G62" s="52"/>
      <c r="H62" s="52"/>
      <c r="I62" s="45"/>
      <c r="J62" s="45"/>
      <c r="K62" s="45"/>
      <c r="L62" s="45"/>
    </row>
    <row r="63" spans="1:12" s="49" customFormat="1" ht="15.75" x14ac:dyDescent="0.25">
      <c r="A63" s="59"/>
      <c r="B63" s="32" t="s">
        <v>63</v>
      </c>
      <c r="C63" s="52">
        <f>SUM(E63:H63)</f>
        <v>126</v>
      </c>
      <c r="D63" s="53"/>
      <c r="E63" s="52"/>
      <c r="F63" s="52"/>
      <c r="G63" s="52">
        <v>1</v>
      </c>
      <c r="H63" s="52">
        <v>125</v>
      </c>
      <c r="I63" s="45"/>
      <c r="J63" s="45"/>
      <c r="K63" s="45"/>
      <c r="L63" s="45"/>
    </row>
    <row r="64" spans="1:12" s="49" customFormat="1" ht="15.75" hidden="1" x14ac:dyDescent="0.25">
      <c r="A64" s="59"/>
      <c r="B64" s="32" t="s">
        <v>64</v>
      </c>
      <c r="C64" s="52">
        <f>SUM(E64:H64)</f>
        <v>0</v>
      </c>
      <c r="D64" s="53"/>
      <c r="E64" s="52"/>
      <c r="F64" s="52"/>
      <c r="G64" s="52"/>
      <c r="H64" s="52"/>
      <c r="I64" s="45"/>
      <c r="J64" s="45"/>
      <c r="K64" s="45"/>
      <c r="L64" s="45"/>
    </row>
    <row r="65" spans="1:12" s="49" customFormat="1" ht="63" x14ac:dyDescent="0.25">
      <c r="A65" s="59"/>
      <c r="B65" s="32" t="s">
        <v>78</v>
      </c>
      <c r="C65" s="52">
        <f>SUM(E65:H65)</f>
        <v>440</v>
      </c>
      <c r="D65" s="53"/>
      <c r="E65" s="52"/>
      <c r="F65" s="52"/>
      <c r="G65" s="52">
        <v>440</v>
      </c>
      <c r="H65" s="52"/>
      <c r="I65" s="45"/>
      <c r="J65" s="45"/>
      <c r="K65" s="45"/>
      <c r="L65" s="45"/>
    </row>
    <row r="66" spans="1:12" s="49" customFormat="1" ht="78.75" x14ac:dyDescent="0.25">
      <c r="A66" s="59"/>
      <c r="B66" s="32" t="s">
        <v>65</v>
      </c>
      <c r="C66" s="52">
        <f>SUM(E66:H66)</f>
        <v>10347</v>
      </c>
      <c r="D66" s="53"/>
      <c r="E66" s="52"/>
      <c r="F66" s="52"/>
      <c r="G66" s="52">
        <v>4762</v>
      </c>
      <c r="H66" s="52">
        <v>5585</v>
      </c>
      <c r="I66" s="45"/>
      <c r="J66" s="45"/>
      <c r="K66" s="45"/>
      <c r="L66" s="45"/>
    </row>
    <row r="67" spans="1:12" s="49" customFormat="1" ht="15.75" x14ac:dyDescent="0.25">
      <c r="A67" s="54" t="s">
        <v>18</v>
      </c>
      <c r="B67" s="62" t="s">
        <v>11</v>
      </c>
      <c r="C67" s="48">
        <f>SUM(E67:H67)</f>
        <v>82434</v>
      </c>
      <c r="D67" s="53"/>
      <c r="E67" s="48">
        <f>SUM(E69:E72)</f>
        <v>0</v>
      </c>
      <c r="F67" s="48">
        <f>SUM(F69:F72)</f>
        <v>0</v>
      </c>
      <c r="G67" s="48">
        <f>SUM(G69:G72)</f>
        <v>58889</v>
      </c>
      <c r="H67" s="48">
        <f>SUM(H69:H72)</f>
        <v>23545</v>
      </c>
      <c r="I67" s="45"/>
      <c r="J67" s="45"/>
      <c r="K67" s="45"/>
      <c r="L67" s="45"/>
    </row>
    <row r="68" spans="1:12" s="49" customFormat="1" ht="15.75" x14ac:dyDescent="0.25">
      <c r="A68" s="54"/>
      <c r="B68" s="32" t="s">
        <v>36</v>
      </c>
      <c r="C68" s="48"/>
      <c r="D68" s="53"/>
      <c r="E68" s="48"/>
      <c r="F68" s="48"/>
      <c r="G68" s="48"/>
      <c r="H68" s="48"/>
      <c r="I68" s="45"/>
      <c r="J68" s="45"/>
      <c r="K68" s="45"/>
      <c r="L68" s="45"/>
    </row>
    <row r="69" spans="1:12" s="49" customFormat="1" ht="15.75" x14ac:dyDescent="0.25">
      <c r="A69" s="47" t="s">
        <v>22</v>
      </c>
      <c r="B69" s="32" t="s">
        <v>81</v>
      </c>
      <c r="C69" s="48">
        <f>SUM(E69:H69)</f>
        <v>11448</v>
      </c>
      <c r="D69" s="53"/>
      <c r="E69" s="48"/>
      <c r="F69" s="48"/>
      <c r="G69" s="48">
        <v>11448</v>
      </c>
      <c r="H69" s="48"/>
      <c r="I69" s="45"/>
      <c r="J69" s="45"/>
      <c r="K69" s="45"/>
      <c r="L69" s="45"/>
    </row>
    <row r="70" spans="1:12" s="49" customFormat="1" ht="18" hidden="1" customHeight="1" x14ac:dyDescent="0.25">
      <c r="A70" s="47"/>
      <c r="B70" s="32" t="s">
        <v>69</v>
      </c>
      <c r="C70" s="48">
        <f t="shared" si="7"/>
        <v>0</v>
      </c>
      <c r="D70" s="53"/>
      <c r="E70" s="48"/>
      <c r="F70" s="48"/>
      <c r="G70" s="48"/>
      <c r="H70" s="48"/>
      <c r="I70" s="45"/>
      <c r="J70" s="45"/>
      <c r="K70" s="45"/>
      <c r="L70" s="45"/>
    </row>
    <row r="71" spans="1:12" s="49" customFormat="1" ht="15.75" x14ac:dyDescent="0.25">
      <c r="A71" s="47" t="s">
        <v>23</v>
      </c>
      <c r="B71" s="32" t="s">
        <v>93</v>
      </c>
      <c r="C71" s="48">
        <f>SUM(E71:H71)</f>
        <v>37122</v>
      </c>
      <c r="D71" s="53"/>
      <c r="E71" s="48"/>
      <c r="F71" s="48"/>
      <c r="G71" s="48">
        <v>37122</v>
      </c>
      <c r="H71" s="48"/>
      <c r="I71" s="45"/>
      <c r="J71" s="45"/>
      <c r="K71" s="45"/>
      <c r="L71" s="45"/>
    </row>
    <row r="72" spans="1:12" s="49" customFormat="1" ht="15.75" customHeight="1" x14ac:dyDescent="0.25">
      <c r="A72" s="47" t="s">
        <v>94</v>
      </c>
      <c r="B72" s="32" t="s">
        <v>82</v>
      </c>
      <c r="C72" s="48">
        <f>SUM(E72:H72)</f>
        <v>33864</v>
      </c>
      <c r="D72" s="53"/>
      <c r="E72" s="48"/>
      <c r="F72" s="48"/>
      <c r="G72" s="48">
        <v>10319</v>
      </c>
      <c r="H72" s="48">
        <v>23545</v>
      </c>
      <c r="I72" s="45"/>
      <c r="J72" s="45"/>
      <c r="K72" s="45"/>
      <c r="L72" s="45"/>
    </row>
    <row r="73" spans="1:12" s="49" customFormat="1" ht="21.75" hidden="1" customHeight="1" x14ac:dyDescent="0.25">
      <c r="A73" s="47"/>
      <c r="B73" s="32" t="s">
        <v>33</v>
      </c>
      <c r="C73" s="48">
        <f t="shared" si="7"/>
        <v>0</v>
      </c>
      <c r="D73" s="53"/>
      <c r="E73" s="48"/>
      <c r="F73" s="48"/>
      <c r="G73" s="48"/>
      <c r="H73" s="48"/>
      <c r="I73" s="45"/>
      <c r="J73" s="45"/>
      <c r="K73" s="45"/>
      <c r="L73" s="45"/>
    </row>
    <row r="74" spans="1:12" s="49" customFormat="1" ht="26.25" hidden="1" customHeight="1" x14ac:dyDescent="0.25">
      <c r="A74" s="54" t="s">
        <v>9</v>
      </c>
      <c r="B74" s="32"/>
      <c r="C74" s="48"/>
      <c r="D74" s="53"/>
      <c r="E74" s="48"/>
      <c r="F74" s="48"/>
      <c r="G74" s="48"/>
      <c r="H74" s="48"/>
      <c r="I74" s="45"/>
      <c r="J74" s="45"/>
      <c r="K74" s="45"/>
      <c r="L74" s="45"/>
    </row>
    <row r="75" spans="1:12" s="49" customFormat="1" ht="27" hidden="1" customHeight="1" x14ac:dyDescent="0.25">
      <c r="A75" s="57" t="s">
        <v>7</v>
      </c>
      <c r="B75" s="36" t="s">
        <v>25</v>
      </c>
      <c r="C75" s="63">
        <f t="shared" si="7"/>
        <v>0</v>
      </c>
      <c r="D75" s="64"/>
      <c r="E75" s="63">
        <f>SUM(E77:E78)</f>
        <v>0</v>
      </c>
      <c r="F75" s="63">
        <f>SUM(F77:F78)</f>
        <v>0</v>
      </c>
      <c r="G75" s="63">
        <f>SUM(G77:G78)</f>
        <v>0</v>
      </c>
      <c r="H75" s="63">
        <f>SUM(H77:H78)</f>
        <v>0</v>
      </c>
      <c r="I75" s="45"/>
      <c r="J75" s="45"/>
      <c r="K75" s="45"/>
      <c r="L75" s="45"/>
    </row>
    <row r="76" spans="1:12" s="42" customFormat="1" ht="27.75" hidden="1" customHeight="1" x14ac:dyDescent="0.25">
      <c r="A76" s="54"/>
      <c r="B76" s="30" t="s">
        <v>1</v>
      </c>
      <c r="C76" s="60"/>
      <c r="D76" s="53"/>
      <c r="E76" s="60"/>
      <c r="F76" s="60"/>
      <c r="G76" s="60"/>
      <c r="H76" s="60"/>
      <c r="I76" s="41"/>
      <c r="J76" s="41"/>
      <c r="K76" s="41"/>
      <c r="L76" s="41"/>
    </row>
    <row r="77" spans="1:12" s="42" customFormat="1" ht="32.25" hidden="1" customHeight="1" x14ac:dyDescent="0.25">
      <c r="A77" s="47" t="s">
        <v>28</v>
      </c>
      <c r="B77" s="30" t="s">
        <v>26</v>
      </c>
      <c r="C77" s="60">
        <f t="shared" si="7"/>
        <v>0</v>
      </c>
      <c r="D77" s="53"/>
      <c r="E77" s="60"/>
      <c r="F77" s="60"/>
      <c r="G77" s="60"/>
      <c r="H77" s="60"/>
      <c r="I77" s="41"/>
      <c r="J77" s="41"/>
      <c r="K77" s="41"/>
      <c r="L77" s="41"/>
    </row>
    <row r="78" spans="1:12" s="42" customFormat="1" ht="26.25" hidden="1" customHeight="1" x14ac:dyDescent="0.25">
      <c r="A78" s="47" t="s">
        <v>29</v>
      </c>
      <c r="B78" s="30" t="s">
        <v>27</v>
      </c>
      <c r="C78" s="60">
        <f t="shared" si="7"/>
        <v>0</v>
      </c>
      <c r="D78" s="53"/>
      <c r="E78" s="60"/>
      <c r="F78" s="60"/>
      <c r="G78" s="60"/>
      <c r="H78" s="60"/>
      <c r="I78" s="41"/>
      <c r="J78" s="41"/>
      <c r="K78" s="41"/>
      <c r="L78" s="41"/>
    </row>
    <row r="79" spans="1:12" s="42" customFormat="1" ht="15.75" hidden="1" x14ac:dyDescent="0.25">
      <c r="A79" s="54" t="s">
        <v>9</v>
      </c>
      <c r="B79" s="32"/>
      <c r="C79" s="60"/>
      <c r="D79" s="53"/>
      <c r="E79" s="60"/>
      <c r="F79" s="60"/>
      <c r="G79" s="60"/>
      <c r="H79" s="60"/>
      <c r="I79" s="41"/>
      <c r="J79" s="41"/>
      <c r="K79" s="41"/>
      <c r="L79" s="41"/>
    </row>
    <row r="80" spans="1:12" s="49" customFormat="1" ht="15.75" x14ac:dyDescent="0.25">
      <c r="A80" s="57" t="s">
        <v>30</v>
      </c>
      <c r="B80" s="36" t="s">
        <v>24</v>
      </c>
      <c r="C80" s="58">
        <f>C9-C22-C75</f>
        <v>476592</v>
      </c>
      <c r="D80" s="40"/>
      <c r="E80" s="58"/>
      <c r="F80" s="58"/>
      <c r="G80" s="58"/>
      <c r="H80" s="58"/>
      <c r="I80" s="45"/>
      <c r="J80" s="45"/>
      <c r="K80" s="45"/>
      <c r="L80" s="45"/>
    </row>
    <row r="82" spans="1:12" x14ac:dyDescent="0.3">
      <c r="A82" s="8" t="s">
        <v>32</v>
      </c>
      <c r="B82" s="23"/>
      <c r="C82" s="8" t="s">
        <v>75</v>
      </c>
      <c r="D82" s="9"/>
      <c r="G82" s="11"/>
      <c r="H82" s="10"/>
      <c r="I82" s="12"/>
      <c r="J82" s="13"/>
      <c r="K82" s="12"/>
      <c r="L82" s="14"/>
    </row>
    <row r="83" spans="1:12" x14ac:dyDescent="0.3">
      <c r="A83" s="8" t="s">
        <v>71</v>
      </c>
      <c r="B83" s="23"/>
      <c r="C83" s="8"/>
      <c r="D83" s="9"/>
      <c r="G83" s="11"/>
      <c r="H83" s="10"/>
      <c r="I83" s="12"/>
      <c r="J83" s="13"/>
      <c r="K83" s="12"/>
      <c r="L83" s="14"/>
    </row>
    <row r="84" spans="1:12" x14ac:dyDescent="0.3">
      <c r="A84" s="8"/>
      <c r="B84" s="23"/>
      <c r="C84" s="8"/>
      <c r="D84" s="9"/>
      <c r="G84" s="11"/>
      <c r="H84" s="10"/>
      <c r="I84" s="12"/>
      <c r="J84" s="13"/>
      <c r="K84" s="12"/>
      <c r="L84" s="14"/>
    </row>
    <row r="85" spans="1:12" ht="15" customHeight="1" x14ac:dyDescent="0.3">
      <c r="A85" s="10"/>
      <c r="B85" s="18" t="s">
        <v>59</v>
      </c>
      <c r="C85" s="11"/>
      <c r="D85" s="9"/>
      <c r="F85" s="15" t="s">
        <v>73</v>
      </c>
      <c r="G85" s="11"/>
      <c r="H85" s="11"/>
      <c r="I85" s="16"/>
      <c r="J85" s="13"/>
      <c r="K85" s="16"/>
      <c r="L85" s="14"/>
    </row>
    <row r="86" spans="1:12" x14ac:dyDescent="0.3">
      <c r="A86" s="9" t="s">
        <v>58</v>
      </c>
      <c r="B86" s="24"/>
      <c r="C86" s="9" t="s">
        <v>77</v>
      </c>
      <c r="D86" s="9"/>
      <c r="F86" s="17"/>
      <c r="G86" s="11"/>
      <c r="H86" s="18"/>
      <c r="I86" s="19"/>
      <c r="J86" s="13"/>
      <c r="K86" s="19"/>
      <c r="L86" s="14"/>
    </row>
    <row r="87" spans="1:12" x14ac:dyDescent="0.3">
      <c r="A87" s="20" t="s">
        <v>43</v>
      </c>
      <c r="B87" s="11"/>
      <c r="C87" s="20" t="s">
        <v>43</v>
      </c>
      <c r="D87" s="9"/>
      <c r="F87" s="20"/>
      <c r="G87" s="11"/>
      <c r="H87" s="10"/>
      <c r="I87" s="21"/>
      <c r="J87" s="22"/>
      <c r="K87" s="21"/>
      <c r="L87" s="14"/>
    </row>
  </sheetData>
  <mergeCells count="3">
    <mergeCell ref="B5:C5"/>
    <mergeCell ref="F5:H5"/>
    <mergeCell ref="A6:H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2023-02-13T03:38:51Z</cp:lastPrinted>
  <dcterms:created xsi:type="dcterms:W3CDTF">2006-02-14T09:13:21Z</dcterms:created>
  <dcterms:modified xsi:type="dcterms:W3CDTF">2023-02-15T03:28:21Z</dcterms:modified>
</cp:coreProperties>
</file>