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16ADF2B7-652D-4D45-921D-A6CDB9E66382}" xr6:coauthVersionLast="47" xr6:coauthVersionMax="47" xr10:uidLastSave="{00000000-0000-0000-0000-000000000000}"/>
  <bookViews>
    <workbookView xWindow="390" yWindow="390" windowWidth="14265" windowHeight="14985" firstSheet="8" activeTab="8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r:id="rId9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8">сентябрь!$A$1:$K$21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0" l="1"/>
  <c r="G11" i="10"/>
  <c r="D11" i="10"/>
  <c r="I8" i="10"/>
  <c r="F8" i="10"/>
  <c r="C8" i="10"/>
  <c r="I7" i="10"/>
  <c r="F7" i="10"/>
  <c r="C7" i="10"/>
  <c r="J8" i="10"/>
  <c r="I11" i="10"/>
  <c r="G8" i="10"/>
  <c r="F11" i="10"/>
  <c r="D8" i="10"/>
  <c r="C11" i="10"/>
  <c r="I7" i="9"/>
  <c r="F7" i="9"/>
  <c r="C7" i="9"/>
  <c r="J11" i="9"/>
  <c r="J8" i="9"/>
  <c r="I11" i="9"/>
  <c r="I8" i="9"/>
  <c r="G11" i="9"/>
  <c r="G8" i="9"/>
  <c r="F11" i="9"/>
  <c r="F8" i="9"/>
  <c r="D11" i="9"/>
  <c r="D8" i="9"/>
  <c r="C11" i="9"/>
  <c r="C8" i="9"/>
  <c r="I11" i="8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10" l="1"/>
  <c r="N7" i="10" s="1"/>
  <c r="M7" i="9"/>
  <c r="N7" i="9" s="1"/>
  <c r="M7" i="8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<sst xmlns="http://schemas.openxmlformats.org/spreadsheetml/2006/main" count="269" uniqueCount="30">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</sst>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1139.8600500000002</v>
      </c>
      <c r="N7">
        <f>M7*1.2</f>
        <v>1367.8320600000002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2134.1734833333335</v>
      </c>
      <c r="N7">
        <f>M7*1.2</f>
        <v>2561.0081800000003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2142.881816666667</v>
      </c>
      <c r="N7" s="13">
        <f>M7*1.2</f>
        <v>2571.4581800000001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6756.5801166666679</v>
      </c>
      <c r="N7" s="19">
        <f>M7*1.2</f>
        <v>8107.8961400000007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5">
        <f>май!I7+(0.55*14)/1.2</f>
        <v>84.840966666666674</v>
      </c>
      <c r="J7" s="15"/>
      <c r="K7" s="2"/>
      <c r="M7" s="16">
        <f>I7+I8+J8+J11+I11</f>
        <v>6933.3756416666674</v>
      </c>
      <c r="N7" s="19">
        <f>M7*1.2</f>
        <v>8320.0507699999998</v>
      </c>
    </row>
    <row r="8" spans="1:16" x14ac:dyDescent="0.25">
      <c r="A8" s="14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5">
        <f>май!I8+204.45463/1.2</f>
        <v>300.75439166666666</v>
      </c>
      <c r="J8" s="15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5">
        <f>июнь!I7+(0.55*11)/1.2</f>
        <v>89.882633333333345</v>
      </c>
      <c r="J7" s="15"/>
      <c r="K7" s="2"/>
      <c r="M7" s="16">
        <f>I7+I8+J8+J11+I11</f>
        <v>7541.9170583333344</v>
      </c>
      <c r="N7" s="19">
        <f>M7*1.2</f>
        <v>9050.3004700000001</v>
      </c>
    </row>
    <row r="8" spans="1:16" x14ac:dyDescent="0.25">
      <c r="A8" s="17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5">
        <f>июнь!I8+62.7876/1.2</f>
        <v>353.07739166666664</v>
      </c>
      <c r="J8" s="15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7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5">
        <f>июнь!I11+14.43668/1.2</f>
        <v>4620.6872000000003</v>
      </c>
      <c r="J11" s="15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7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июль!C7+14</f>
        <v>94</v>
      </c>
      <c r="D7" s="2"/>
      <c r="E7" s="2"/>
      <c r="F7" s="6">
        <f>июль!F7+204</f>
        <v>1297.5</v>
      </c>
      <c r="G7" s="6"/>
      <c r="H7" s="2"/>
      <c r="I7" s="15">
        <f>июль!I7+102.6588/1.2</f>
        <v>175.43163333333337</v>
      </c>
      <c r="J7" s="15"/>
      <c r="K7" s="2"/>
      <c r="M7" s="16">
        <f>I7+I8+J8+J11+I11</f>
        <v>7627.4660583333343</v>
      </c>
      <c r="N7" s="19">
        <f>M7*1.2</f>
        <v>9152.9592700000012</v>
      </c>
    </row>
    <row r="8" spans="1:16" x14ac:dyDescent="0.25">
      <c r="A8" s="18">
        <v>2</v>
      </c>
      <c r="B8" s="2" t="s">
        <v>11</v>
      </c>
      <c r="C8" s="2">
        <f>июль!C8</f>
        <v>8</v>
      </c>
      <c r="D8" s="2">
        <f>июль!D8</f>
        <v>2</v>
      </c>
      <c r="E8" s="2"/>
      <c r="F8" s="6">
        <f>июль!F8</f>
        <v>482.9</v>
      </c>
      <c r="G8" s="6">
        <f>июль!G8</f>
        <v>300</v>
      </c>
      <c r="H8" s="2"/>
      <c r="I8" s="15">
        <f>июль!I8</f>
        <v>353.07739166666664</v>
      </c>
      <c r="J8" s="15">
        <f>июль!J8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8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970</v>
      </c>
      <c r="H11" s="2"/>
      <c r="I11" s="15">
        <f>июль!I11</f>
        <v>4620.6872000000003</v>
      </c>
      <c r="J11" s="15">
        <f>июль!J11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8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abSelected="1" view="pageBreakPreview"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20" t="s">
        <v>5</v>
      </c>
      <c r="D4" s="20" t="s">
        <v>6</v>
      </c>
      <c r="E4" s="20" t="s">
        <v>7</v>
      </c>
      <c r="F4" s="20" t="s">
        <v>5</v>
      </c>
      <c r="G4" s="20" t="s">
        <v>6</v>
      </c>
      <c r="H4" s="20" t="s">
        <v>7</v>
      </c>
      <c r="I4" s="20" t="s">
        <v>5</v>
      </c>
      <c r="J4" s="20" t="s">
        <v>6</v>
      </c>
      <c r="K4" s="20" t="s">
        <v>7</v>
      </c>
    </row>
    <row r="5" spans="1:16" x14ac:dyDescent="0.25">
      <c r="A5" s="20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август!C7+15</f>
        <v>109</v>
      </c>
      <c r="D7" s="2"/>
      <c r="E7" s="2"/>
      <c r="F7" s="6">
        <f>август!F7+175</f>
        <v>1472.5</v>
      </c>
      <c r="G7" s="6"/>
      <c r="H7" s="2"/>
      <c r="I7" s="15">
        <f>август!I7+396.42592/1.2</f>
        <v>505.78656666666672</v>
      </c>
      <c r="J7" s="15"/>
      <c r="K7" s="2"/>
      <c r="M7" s="16">
        <f>I7+I8+J8+J11+I11</f>
        <v>8129.0584916666667</v>
      </c>
      <c r="N7" s="19">
        <f>M7*1.2</f>
        <v>9754.8701899999996</v>
      </c>
    </row>
    <row r="8" spans="1:16" x14ac:dyDescent="0.25">
      <c r="A8" s="20">
        <v>2</v>
      </c>
      <c r="B8" s="2" t="s">
        <v>11</v>
      </c>
      <c r="C8" s="2">
        <f>август!C8+1</f>
        <v>9</v>
      </c>
      <c r="D8" s="2">
        <f>август!D8</f>
        <v>2</v>
      </c>
      <c r="E8" s="2"/>
      <c r="F8" s="6">
        <f>август!F8+50</f>
        <v>532.9</v>
      </c>
      <c r="G8" s="6">
        <f>август!G8</f>
        <v>300</v>
      </c>
      <c r="H8" s="2"/>
      <c r="I8" s="15">
        <f>август!I8+17.1906/1.2</f>
        <v>367.40289166666662</v>
      </c>
      <c r="J8" s="15">
        <f>август!J8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0">
        <v>3</v>
      </c>
      <c r="B11" s="2" t="s">
        <v>13</v>
      </c>
      <c r="C11" s="2">
        <f>август!C11</f>
        <v>2</v>
      </c>
      <c r="D11" s="2">
        <f>август!D11+1</f>
        <v>3</v>
      </c>
      <c r="E11" s="2"/>
      <c r="F11" s="2">
        <f>август!F11</f>
        <v>499.8</v>
      </c>
      <c r="G11" s="6">
        <f>август!G11+400</f>
        <v>1370</v>
      </c>
      <c r="H11" s="2"/>
      <c r="I11" s="15">
        <f>август!I11</f>
        <v>4620.6872000000003</v>
      </c>
      <c r="J11" s="15">
        <f>август!J11+188.2944/1.2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0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2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21" spans="1:1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2022-10-04T07:35:56Z</dcterms:modified>
</cp:coreProperties>
</file>