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CCC3544-051B-4AA4-B74F-5A2585FB918B}" xr6:coauthVersionLast="47" xr6:coauthVersionMax="47" xr10:uidLastSave="{00000000-0000-0000-0000-000000000000}"/>
  <bookViews>
    <workbookView xWindow="855" yWindow="90" windowWidth="14265" windowHeight="14985" tabRatio="672" firstSheet="8" activeTab="8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r:id="rId9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8">сентябрь!$A$1:$H$24</definedName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9" l="1"/>
  <c r="C11" i="39"/>
  <c r="G11" i="39"/>
  <c r="D11" i="39"/>
  <c r="F8" i="39"/>
  <c r="C8" i="39"/>
  <c r="F7" i="39"/>
  <c r="C7" i="39"/>
  <c r="G8" i="39" l="1"/>
  <c r="G7" i="39"/>
  <c r="D8" i="39"/>
  <c r="D7" i="39"/>
  <c r="F8" i="38"/>
  <c r="C8" i="38"/>
  <c r="G11" i="38"/>
  <c r="D11" i="38"/>
  <c r="F7" i="38"/>
  <c r="C7" i="38"/>
  <c r="G8" i="38" l="1"/>
  <c r="G7" i="38"/>
  <c r="F11" i="38"/>
  <c r="D8" i="38"/>
  <c r="D7" i="38"/>
  <c r="C11" i="38"/>
  <c r="F7" i="37"/>
  <c r="C7" i="37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F7" i="35"/>
  <c r="C7" i="35"/>
  <c r="F8" i="35"/>
  <c r="C8" i="35"/>
  <c r="C7" i="32" l="1"/>
  <c r="C7" i="31" l="1"/>
  <c r="F7" i="31"/>
  <c r="C8" i="31"/>
  <c r="F8" i="31"/>
  <c r="F8" i="32" l="1"/>
  <c r="F8" i="33" s="1"/>
  <c r="F8" i="34" s="1"/>
  <c r="F8" i="36" s="1"/>
  <c r="F8" i="37" s="1"/>
  <c r="C8" i="32"/>
  <c r="C8" i="33" s="1"/>
  <c r="C8" i="34" s="1"/>
  <c r="C8" i="36" s="1"/>
  <c r="C8" i="37" s="1"/>
  <c r="F7" i="32"/>
  <c r="F7" i="33" s="1"/>
  <c r="F7" i="34" s="1"/>
  <c r="F7" i="36" s="1"/>
  <c r="C7" i="33"/>
  <c r="C7" i="34" s="1"/>
  <c r="C7" i="36" s="1"/>
</calcChain>
</file>

<file path=xl/sharedStrings.xml><?xml version="1.0" encoding="utf-8"?>
<sst xmlns="http://schemas.openxmlformats.org/spreadsheetml/2006/main" count="242" uniqueCount="31">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</sst>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topLeftCell="A7" zoomScaleNormal="100" zoomScaleSheetLayoutView="100" workbookViewId="0">
      <selection activeCell="C16" sqref="C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6">
        <f>январь!F7+75.6</f>
        <v>225.6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6">
        <f>февраль!F7+165</f>
        <v>390.6</v>
      </c>
      <c r="G7" s="6"/>
      <c r="H7" s="3"/>
    </row>
    <row r="8" spans="1:13" x14ac:dyDescent="0.25">
      <c r="A8" s="9">
        <v>2</v>
      </c>
      <c r="B8" s="3" t="s">
        <v>8</v>
      </c>
      <c r="C8" s="3">
        <f>февраль!C8+4</f>
        <v>8</v>
      </c>
      <c r="D8" s="3"/>
      <c r="E8" s="3"/>
      <c r="F8" s="6">
        <f>февраль!F8+302.9</f>
        <v>467.9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2" t="s">
        <v>18</v>
      </c>
      <c r="B19" s="22"/>
      <c r="C19" s="22"/>
      <c r="D19" s="22"/>
      <c r="E19" s="22"/>
      <c r="F19" s="22"/>
      <c r="G19" s="22"/>
      <c r="H19" s="22"/>
      <c r="I19" s="5"/>
      <c r="J19" s="5"/>
      <c r="K19" s="5"/>
    </row>
    <row r="24" spans="1:11" x14ac:dyDescent="0.25">
      <c r="A24" s="18" t="s">
        <v>19</v>
      </c>
      <c r="B24" s="18"/>
      <c r="C24" s="18"/>
      <c r="D24" s="18"/>
      <c r="E24" s="18"/>
      <c r="F24" s="18"/>
      <c r="G24" s="18"/>
      <c r="H24" s="18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topLeftCell="A4" zoomScaleNormal="100" zoomScaleSheetLayoutView="100" workbookViewId="0">
      <selection activeCell="C7" sqref="C7:C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42</v>
      </c>
      <c r="D7" s="3"/>
      <c r="E7" s="3"/>
      <c r="F7" s="6">
        <f>март!F7+159</f>
        <v>549.6</v>
      </c>
      <c r="G7" s="6"/>
      <c r="H7" s="3"/>
    </row>
    <row r="8" spans="1:13" x14ac:dyDescent="0.25">
      <c r="A8" s="10">
        <v>2</v>
      </c>
      <c r="B8" s="3" t="s">
        <v>8</v>
      </c>
      <c r="C8" s="3">
        <f>март!C8+1</f>
        <v>9</v>
      </c>
      <c r="D8" s="3"/>
      <c r="E8" s="3"/>
      <c r="F8" s="6">
        <f>март!F8+150</f>
        <v>617.9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2" t="s">
        <v>18</v>
      </c>
      <c r="B19" s="22"/>
      <c r="C19" s="22"/>
      <c r="D19" s="22"/>
      <c r="E19" s="22"/>
      <c r="F19" s="22"/>
      <c r="G19" s="22"/>
      <c r="H19" s="22"/>
      <c r="I19" s="5"/>
      <c r="J19" s="5"/>
      <c r="K19" s="5"/>
    </row>
    <row r="24" spans="1:11" x14ac:dyDescent="0.25">
      <c r="A24" s="18" t="s">
        <v>19</v>
      </c>
      <c r="B24" s="18"/>
      <c r="C24" s="18"/>
      <c r="D24" s="18"/>
      <c r="E24" s="18"/>
      <c r="F24" s="18"/>
      <c r="G24" s="18"/>
      <c r="H24" s="18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26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87</v>
      </c>
      <c r="D7" s="3">
        <v>1</v>
      </c>
      <c r="E7" s="3"/>
      <c r="F7" s="6">
        <f>апрель!F7+669</f>
        <v>1218.5999999999999</v>
      </c>
      <c r="G7" s="6">
        <v>15</v>
      </c>
      <c r="H7" s="3"/>
    </row>
    <row r="8" spans="1:13" x14ac:dyDescent="0.25">
      <c r="A8" s="12">
        <v>2</v>
      </c>
      <c r="B8" s="3" t="s">
        <v>8</v>
      </c>
      <c r="C8" s="3">
        <f>апрель!C8+1</f>
        <v>10</v>
      </c>
      <c r="D8" s="3">
        <v>1</v>
      </c>
      <c r="E8" s="3"/>
      <c r="F8" s="6">
        <f>апрель!F8+15.84</f>
        <v>633.74</v>
      </c>
      <c r="G8" s="6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v>1</v>
      </c>
      <c r="D11" s="3">
        <v>1</v>
      </c>
      <c r="E11" s="3"/>
      <c r="F11" s="6">
        <v>204.5</v>
      </c>
      <c r="G11" s="6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2" t="s">
        <v>18</v>
      </c>
      <c r="B19" s="22"/>
      <c r="C19" s="22"/>
      <c r="D19" s="22"/>
      <c r="E19" s="22"/>
      <c r="F19" s="22"/>
      <c r="G19" s="22"/>
      <c r="H19" s="22"/>
      <c r="I19" s="5"/>
      <c r="J19" s="5"/>
      <c r="K19" s="5"/>
    </row>
    <row r="24" spans="1:11" x14ac:dyDescent="0.25">
      <c r="A24" s="18" t="s">
        <v>19</v>
      </c>
      <c r="B24" s="18"/>
      <c r="C24" s="18"/>
      <c r="D24" s="18"/>
      <c r="E24" s="18"/>
      <c r="F24" s="18"/>
      <c r="G24" s="18"/>
      <c r="H24" s="18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110</v>
      </c>
      <c r="D7" s="3">
        <f>май!D7</f>
        <v>1</v>
      </c>
      <c r="E7" s="3"/>
      <c r="F7" s="6">
        <f>май!F7+333</f>
        <v>1551.6</v>
      </c>
      <c r="G7" s="6">
        <f>май!G7</f>
        <v>15</v>
      </c>
      <c r="H7" s="3"/>
    </row>
    <row r="8" spans="1:13" x14ac:dyDescent="0.25">
      <c r="A8" s="13">
        <v>2</v>
      </c>
      <c r="B8" s="3" t="s">
        <v>8</v>
      </c>
      <c r="C8" s="3">
        <f>май!C8+1</f>
        <v>11</v>
      </c>
      <c r="D8" s="3">
        <f>май!D8</f>
        <v>1</v>
      </c>
      <c r="E8" s="3"/>
      <c r="F8" s="6">
        <f>май!F8+50</f>
        <v>683.74</v>
      </c>
      <c r="G8" s="6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6">
        <f>май!F11+710</f>
        <v>914.5</v>
      </c>
      <c r="G11" s="6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2" t="s">
        <v>18</v>
      </c>
      <c r="B19" s="22"/>
      <c r="C19" s="22"/>
      <c r="D19" s="22"/>
      <c r="E19" s="22"/>
      <c r="F19" s="22"/>
      <c r="G19" s="22"/>
      <c r="H19" s="22"/>
      <c r="I19" s="5"/>
      <c r="J19" s="5"/>
      <c r="K19" s="5"/>
    </row>
    <row r="24" spans="1:11" x14ac:dyDescent="0.25">
      <c r="A24" s="18" t="s">
        <v>19</v>
      </c>
      <c r="B24" s="18"/>
      <c r="C24" s="18"/>
      <c r="D24" s="18"/>
      <c r="E24" s="18"/>
      <c r="F24" s="18"/>
      <c r="G24" s="18"/>
      <c r="H24" s="18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126</v>
      </c>
      <c r="D7" s="3">
        <f>июнь!D7</f>
        <v>1</v>
      </c>
      <c r="E7" s="3"/>
      <c r="F7" s="6">
        <f>июнь!F7+240</f>
        <v>1791.6</v>
      </c>
      <c r="G7" s="6">
        <f>июнь!G7</f>
        <v>15</v>
      </c>
      <c r="H7" s="3"/>
    </row>
    <row r="8" spans="1:13" x14ac:dyDescent="0.25">
      <c r="A8" s="14">
        <v>2</v>
      </c>
      <c r="B8" s="3" t="s">
        <v>8</v>
      </c>
      <c r="C8" s="3">
        <f>июнь!C8+1</f>
        <v>12</v>
      </c>
      <c r="D8" s="3">
        <f>июнь!D8</f>
        <v>1</v>
      </c>
      <c r="E8" s="3"/>
      <c r="F8" s="6">
        <f>июнь!F8+80</f>
        <v>763.74</v>
      </c>
      <c r="G8" s="6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6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2" t="s">
        <v>18</v>
      </c>
      <c r="B19" s="22"/>
      <c r="C19" s="22"/>
      <c r="D19" s="22"/>
      <c r="E19" s="22"/>
      <c r="F19" s="22"/>
      <c r="G19" s="22"/>
      <c r="H19" s="22"/>
      <c r="I19" s="5"/>
      <c r="J19" s="5"/>
      <c r="K19" s="5"/>
    </row>
    <row r="24" spans="1:11" x14ac:dyDescent="0.25">
      <c r="A24" s="18" t="s">
        <v>19</v>
      </c>
      <c r="B24" s="18"/>
      <c r="C24" s="18"/>
      <c r="D24" s="18"/>
      <c r="E24" s="18"/>
      <c r="F24" s="18"/>
      <c r="G24" s="18"/>
      <c r="H24" s="18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145</v>
      </c>
      <c r="D7" s="3">
        <f>июль!D7</f>
        <v>1</v>
      </c>
      <c r="E7" s="3"/>
      <c r="F7" s="17">
        <f>июль!F7+226</f>
        <v>2017.6</v>
      </c>
      <c r="G7" s="17">
        <f>июль!G7</f>
        <v>15</v>
      </c>
      <c r="H7" s="3"/>
    </row>
    <row r="8" spans="1:13" x14ac:dyDescent="0.25">
      <c r="A8" s="15">
        <v>2</v>
      </c>
      <c r="B8" s="3" t="s">
        <v>8</v>
      </c>
      <c r="C8" s="3">
        <f>июль!C8+1</f>
        <v>13</v>
      </c>
      <c r="D8" s="3">
        <f>июль!D8</f>
        <v>1</v>
      </c>
      <c r="E8" s="3"/>
      <c r="F8" s="17">
        <f>июль!F8+34</f>
        <v>797.74</v>
      </c>
      <c r="G8" s="17">
        <f>июль!G8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17"/>
      <c r="G9" s="17"/>
      <c r="H9" s="3"/>
    </row>
    <row r="10" spans="1:13" x14ac:dyDescent="0.25">
      <c r="A10" s="3"/>
      <c r="B10" s="2" t="s">
        <v>9</v>
      </c>
      <c r="C10" s="3"/>
      <c r="D10" s="3"/>
      <c r="E10" s="3"/>
      <c r="F10" s="17"/>
      <c r="G10" s="17"/>
      <c r="H10" s="3"/>
    </row>
    <row r="11" spans="1:13" x14ac:dyDescent="0.25">
      <c r="A11" s="15">
        <v>3</v>
      </c>
      <c r="B11" s="3" t="s">
        <v>10</v>
      </c>
      <c r="C11" s="3">
        <f>июль!C11</f>
        <v>4</v>
      </c>
      <c r="D11" s="3">
        <f>июль!D11+1</f>
        <v>4</v>
      </c>
      <c r="E11" s="3"/>
      <c r="F11" s="17">
        <f>июль!F11</f>
        <v>914.5</v>
      </c>
      <c r="G11" s="17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5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2" t="s">
        <v>18</v>
      </c>
      <c r="B19" s="22"/>
      <c r="C19" s="22"/>
      <c r="D19" s="22"/>
      <c r="E19" s="22"/>
      <c r="F19" s="22"/>
      <c r="G19" s="22"/>
      <c r="H19" s="22"/>
      <c r="I19" s="5"/>
      <c r="J19" s="5"/>
      <c r="K19" s="5"/>
    </row>
    <row r="24" spans="1:11" x14ac:dyDescent="0.25">
      <c r="A24" s="18" t="s">
        <v>19</v>
      </c>
      <c r="B24" s="18"/>
      <c r="C24" s="18"/>
      <c r="D24" s="18"/>
      <c r="E24" s="18"/>
      <c r="F24" s="18"/>
      <c r="G24" s="18"/>
      <c r="H24" s="18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tabSelected="1" zoomScaleNormal="100" zoomScaleSheetLayoutView="100" workbookViewId="0">
      <selection activeCell="H17" sqref="H17:H1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152</v>
      </c>
      <c r="D7" s="3">
        <f>август!D7</f>
        <v>1</v>
      </c>
      <c r="E7" s="3"/>
      <c r="F7" s="17">
        <f>август!F7+72</f>
        <v>2089.6</v>
      </c>
      <c r="G7" s="17">
        <f>август!G7</f>
        <v>15</v>
      </c>
      <c r="H7" s="3"/>
    </row>
    <row r="8" spans="1:13" x14ac:dyDescent="0.25">
      <c r="A8" s="16">
        <v>2</v>
      </c>
      <c r="B8" s="3" t="s">
        <v>8</v>
      </c>
      <c r="C8" s="3">
        <f>август!C8+1</f>
        <v>14</v>
      </c>
      <c r="D8" s="3">
        <f>август!D8</f>
        <v>1</v>
      </c>
      <c r="E8" s="3"/>
      <c r="F8" s="17">
        <f>август!F8+20</f>
        <v>817.74</v>
      </c>
      <c r="G8" s="17">
        <f>август!G8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17"/>
      <c r="G9" s="17"/>
      <c r="H9" s="3"/>
    </row>
    <row r="10" spans="1:13" x14ac:dyDescent="0.25">
      <c r="A10" s="3"/>
      <c r="B10" s="2" t="s">
        <v>9</v>
      </c>
      <c r="C10" s="3"/>
      <c r="D10" s="3"/>
      <c r="E10" s="3"/>
      <c r="F10" s="17"/>
      <c r="G10" s="17"/>
      <c r="H10" s="3"/>
    </row>
    <row r="11" spans="1:13" x14ac:dyDescent="0.25">
      <c r="A11" s="16">
        <v>3</v>
      </c>
      <c r="B11" s="3" t="s">
        <v>10</v>
      </c>
      <c r="C11" s="3">
        <f>август!C11+1</f>
        <v>5</v>
      </c>
      <c r="D11" s="3">
        <f>август!D11+2</f>
        <v>6</v>
      </c>
      <c r="E11" s="3"/>
      <c r="F11" s="17">
        <f>август!F11+405</f>
        <v>1319.5</v>
      </c>
      <c r="G11" s="17">
        <f>август!G11+500</f>
        <v>2000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6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2" t="s">
        <v>18</v>
      </c>
      <c r="B19" s="22"/>
      <c r="C19" s="22"/>
      <c r="D19" s="22"/>
      <c r="E19" s="22"/>
      <c r="F19" s="22"/>
      <c r="G19" s="22"/>
      <c r="H19" s="22"/>
      <c r="I19" s="5"/>
      <c r="J19" s="5"/>
      <c r="K19" s="5"/>
    </row>
    <row r="24" spans="1:11" x14ac:dyDescent="0.25">
      <c r="A24" s="18" t="s">
        <v>19</v>
      </c>
      <c r="B24" s="18"/>
      <c r="C24" s="18"/>
      <c r="D24" s="18"/>
      <c r="E24" s="18"/>
      <c r="F24" s="18"/>
      <c r="G24" s="18"/>
      <c r="H24" s="18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2022-10-04T07:27:18Z</dcterms:modified>
</cp:coreProperties>
</file>