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ЭтаКнига" defaultThemeVersion="124226"/>
  <xr:revisionPtr revIDLastSave="0" documentId="13_ncr:1_{DACD8CBD-5DC0-4FAB-91B4-B99E38B40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4" hidden="1">'выполненные присоед-я'!$A$3:$I$11</definedName>
    <definedName name="_xlnm.Print_Area" localSheetId="4">'выполненные присоед-я'!$B$1:$I$29</definedName>
    <definedName name="_xlnm.Print_Area" localSheetId="2">договора!$B$1:$I$24</definedName>
    <definedName name="_xlnm.Print_Area" localSheetId="3">'договора растор'!$B$1:$H$12</definedName>
    <definedName name="_xlnm.Print_Area" localSheetId="0">заявки!$B$1:$G$21</definedName>
    <definedName name="_xlnm.Print_Area" localSheetId="1">'заявки аннулир'!$B$1:$G$12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6" l="1"/>
  <c r="J22" i="6"/>
  <c r="J24" i="6" l="1"/>
  <c r="I22" i="6" l="1"/>
  <c r="H22" i="6"/>
  <c r="G4" i="5" l="1"/>
  <c r="G20" i="4"/>
  <c r="E20" i="4"/>
  <c r="I17" i="4"/>
  <c r="G17" i="4"/>
  <c r="G16" i="1"/>
  <c r="K14" i="6" l="1"/>
  <c r="H4" i="7" l="1"/>
</calcChain>
</file>

<file path=xl/sharedStrings.xml><?xml version="1.0" encoding="utf-8"?>
<sst xmlns="http://schemas.openxmlformats.org/spreadsheetml/2006/main" count="196" uniqueCount="132">
  <si>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</si>
  <si>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</si>
  <si>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</si>
  <si>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</si>
  <si>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</si>
  <si>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</si>
  <si>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</si>
  <si>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</si>
  <si>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</si>
  <si>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</si>
  <si>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</si>
  <si>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</si>
  <si>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</si>
  <si>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</si>
  <si>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</si>
  <si>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</si>
  <si>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А.В. Портнягин</t>
  </si>
  <si>
    <t>Гасанов Табир Мирза оглы</t>
  </si>
  <si>
    <t>красноярский край, Дзержинский район, с. Дзержинское, ул. Горького 115</t>
  </si>
  <si>
    <t>Дворянская Нина Викторовна</t>
  </si>
  <si>
    <t>Красноярский край Ачинский район п. Малиновка садовое общество "Дружба", участок №145</t>
  </si>
  <si>
    <t>Павлова Татьяна Владимировна</t>
  </si>
  <si>
    <t>Красноярский край с.Дзержинское. ул Энергетиков д.5 кв 2</t>
  </si>
  <si>
    <t>Клименко Наталья Мелетеевна</t>
  </si>
  <si>
    <t>Емельяновский район,ДНТ "Шарье", ул. Центральная, 84, 24:11:0330108:349</t>
  </si>
  <si>
    <t>Виноградова Нина Анатольевна</t>
  </si>
  <si>
    <t>Красноярский край, Емельяновский район, п. Элита, ул. Уютная, дом 16</t>
  </si>
  <si>
    <t>Нижнеингашский муниципальный район, пос. Тинской, ул. Вокзальная, з/у 5, к.н. 24:28:0000000:5601.</t>
  </si>
  <si>
    <t>Оленкова Ольга Юрьевна</t>
  </si>
  <si>
    <t>Красноярский край, Емельяновский район, д. Бугачево, ул. Лесная, д.1</t>
  </si>
  <si>
    <t>Осипова Альбина Ивановна</t>
  </si>
  <si>
    <t>Емельяновский район, Бугачево улица Лесная, 8</t>
  </si>
  <si>
    <t>Берсенев Андрей Алексеевич</t>
  </si>
  <si>
    <t>Емельяновский р-н, п. Элита, ул. Видная, участок №13/1;</t>
  </si>
  <si>
    <t>2-Э/2022</t>
  </si>
  <si>
    <t>3-М/2022</t>
  </si>
  <si>
    <t>3-Е/2022</t>
  </si>
  <si>
    <t>РЕЕСТР
заявок на технологическое присоединение
к электрическим сетям по ООО ЭСК "Энергия"
за апрель 2022 года</t>
  </si>
  <si>
    <t>Лушова Юлия Александровна</t>
  </si>
  <si>
    <t>3-35</t>
  </si>
  <si>
    <t>п.Тинской ул. Транспортная д.1 кв.1</t>
  </si>
  <si>
    <t>ООО "ЕНИСЕЙКОМПЛЕКТ"</t>
  </si>
  <si>
    <t>3-36</t>
  </si>
  <si>
    <t>Назарово, город Назарово, ул. Красноармейская,з/у 84</t>
  </si>
  <si>
    <t>Калинина Ольга Васильевна</t>
  </si>
  <si>
    <t>3-37</t>
  </si>
  <si>
    <t>Местоположение установлено относительно ориентира, расположенного за пределами участка. Ориентир д. Мужичкино. Участок находится примерно в 0,3 км метрах по направлению на север от ориентира . Почтовый адрес ориентира: Россия, Красноярский край, Емельяновский район, участок №22</t>
  </si>
  <si>
    <t>Григорьева Ольга Владимировна</t>
  </si>
  <si>
    <t>3-38</t>
  </si>
  <si>
    <t>Ачинский район, п. Малиновка, садовое общество "Дружба", садовый участок №231</t>
  </si>
  <si>
    <t>Гурков Борис Ильич</t>
  </si>
  <si>
    <t>3-39</t>
  </si>
  <si>
    <t>Емельяновский район, Д. Бугачево ул. Лесная д 4</t>
  </si>
  <si>
    <t>Миронов Евгений Валерьевич</t>
  </si>
  <si>
    <t>3-40</t>
  </si>
  <si>
    <t>пгт. Емельяново, ул. Посадская 15, кв. 7</t>
  </si>
  <si>
    <t>Глёков Евгений Федорович</t>
  </si>
  <si>
    <t>3-41</t>
  </si>
  <si>
    <t>Емельяновский район, д. Бугачево, ул.Молодёжная, 24</t>
  </si>
  <si>
    <t>Черных Валерий Александрович</t>
  </si>
  <si>
    <t>3-42</t>
  </si>
  <si>
    <t>Емельяновский район, п.солонцы, пер.Золотой,15, 24:11:0290105:11754</t>
  </si>
  <si>
    <t>Федорова Ульяна Андреевна</t>
  </si>
  <si>
    <t>3-43</t>
  </si>
  <si>
    <t>Емельяновский район, Бугачево ул.Молодежная д.34</t>
  </si>
  <si>
    <t>Т2 Мобайл</t>
  </si>
  <si>
    <t>3-44</t>
  </si>
  <si>
    <t>Емельяновский район, МО Элитовский сельсовет, в границах кадастрового квартала 24:11:0270004</t>
  </si>
  <si>
    <t>Семков Алексей Геннадьевич</t>
  </si>
  <si>
    <t>3-45</t>
  </si>
  <si>
    <t>Ачинский район, поселок Малиновка, сад Дружба, земельный участок №50а</t>
  </si>
  <si>
    <t>Бутримайте Аницета Анатольевна</t>
  </si>
  <si>
    <t>3-46</t>
  </si>
  <si>
    <t>Красноярский край,с.Дзержинское,ул.Декабрьская 4 г  24:10:1811037:5</t>
  </si>
  <si>
    <t>Зайцев Иван Александрович</t>
  </si>
  <si>
    <t>3-47</t>
  </si>
  <si>
    <t>Красноярский край, Дзержинский район, с.Дзержинское ул.Советская 16</t>
  </si>
  <si>
    <t>РЕЕСТР
договоров на технологическое присоединение
к электрическим сетям по ООО ЭСК "Энергия"
за апрель 2022года</t>
  </si>
  <si>
    <t>4-ДЗ/2022</t>
  </si>
  <si>
    <t>3-Б/2022</t>
  </si>
  <si>
    <t>3-Э/2022</t>
  </si>
  <si>
    <t>5-Б/2022</t>
  </si>
  <si>
    <t>7-Б/2022</t>
  </si>
  <si>
    <t>9-ДЗ/2022</t>
  </si>
  <si>
    <t>КГКУ "УКС"</t>
  </si>
  <si>
    <t>ГК №1-Т/2022177-055-22</t>
  </si>
  <si>
    <t>Осипова альбина Ивановна</t>
  </si>
  <si>
    <t>4-Б/2022</t>
  </si>
  <si>
    <t>1-У/2022</t>
  </si>
  <si>
    <t>Григорьева Ольга владимировна</t>
  </si>
  <si>
    <t>4-М/2022</t>
  </si>
  <si>
    <t>6-Б/2022</t>
  </si>
  <si>
    <t>1-С/2022</t>
  </si>
  <si>
    <t>РЕЕСТР
выполненных присоединений
к электрическим сетям ООО ЭСК "Энергия"
за апрель 2022года</t>
  </si>
  <si>
    <t>Лапицкая Юлия Сергеевна</t>
  </si>
  <si>
    <t>1-Б/2022</t>
  </si>
  <si>
    <t>Емельяновский район, д. Бугачево, ул. Лесная, 1а</t>
  </si>
  <si>
    <t>Мальцев Сергей Викторович</t>
  </si>
  <si>
    <t>10-К/2021</t>
  </si>
  <si>
    <t>Кедровый, мкр. Южный, уч. 133</t>
  </si>
  <si>
    <t>Карелина Наталья Сергеевна</t>
  </si>
  <si>
    <t>5-Л/2021</t>
  </si>
  <si>
    <t>ДНТ "Лесное",  ул. Полевая, уч.  9</t>
  </si>
  <si>
    <t>Мамаев Денис Александрович</t>
  </si>
  <si>
    <t>1-Л/2022</t>
  </si>
  <si>
    <t>Емельяновский район, ДНТ "Лесное" ул. Полевая, участок № 30</t>
  </si>
  <si>
    <t>Главное следственное управление Следственного комитета РФ по Красноярскому краю и республике Хакасия</t>
  </si>
  <si>
    <t>24-Дз/2021</t>
  </si>
  <si>
    <t>с. Дзержинское, ул. Кирова, 4, пом. 8, 9, 11 ,13, 14</t>
  </si>
  <si>
    <t>Павловский Павел Александрович</t>
  </si>
  <si>
    <t>2-М/2020</t>
  </si>
  <si>
    <t>п. Малиновка, садовое общество, уч. 211</t>
  </si>
  <si>
    <t>Озимок Олег Михайлович</t>
  </si>
  <si>
    <t>10-М/2020</t>
  </si>
  <si>
    <t>п. Малиновка, садовое общество "Дружба", уч. №338</t>
  </si>
  <si>
    <t>Осипова Наталья Николаевна</t>
  </si>
  <si>
    <t>22-М/2020</t>
  </si>
  <si>
    <t>п. Малиновка, уч. №50</t>
  </si>
  <si>
    <t>Кинзуль Любовь Александровна</t>
  </si>
  <si>
    <t>23-М/2020</t>
  </si>
  <si>
    <t>п. Малиновка, садовое общество "Дружба", уч. №48</t>
  </si>
  <si>
    <t>Афонин Анатолий Алексеевич</t>
  </si>
  <si>
    <t>45-М/2020</t>
  </si>
  <si>
    <t>п. Малиновка, садовое общетво "Дружба", уч. №284</t>
  </si>
  <si>
    <t>Авраменко Ирина Михайловна</t>
  </si>
  <si>
    <t>32-М/2020</t>
  </si>
  <si>
    <t>п. Малиновка, с/о "Дружба", уч. 220</t>
  </si>
  <si>
    <t>Беспалко Надежда Пантелеевна</t>
  </si>
  <si>
    <t>44-М/2020</t>
  </si>
  <si>
    <t>п. Малиновка, садовое общетво "Дружба", уч. №18</t>
  </si>
  <si>
    <t>РЕЕСТР
аннулированных заявок на технологическое присоединение
к электрическим сетям по ООО ЭСК "Энергия за апрель 2022года</t>
  </si>
  <si>
    <t>РЕЕСТР
расторгнутых договоров на технологическое присоединение
к электрическим сетям по ООО ЭСК "Энергия"
за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</si>
</sst>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45">
    <xf numFmtId="0" fontId="0" fillId="0" borderId="0" xfId="0"/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2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3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/>
    </xf>
    <xf numFmtId="2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2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14" fontId="0" fillId="2" borderId="1" xfId="0" applyNumberForma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8" fillId="2" borderId="1" xfId="1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0" fontId="3" fillId="0" borderId="0" xfId="1" applyAlignment="1">
      <alignment vertical="center"/>
    </xf>
    <xf numFmtId="4" fontId="3" fillId="0" borderId="0" xfId="1" applyNumberFormat="1" applyAlignment="1">
      <alignment vertical="center"/>
    </xf>
    <xf numFmtId="0" fontId="3" fillId="0" borderId="0" xfId="1"/>
    <xf numFmtId="0" fontId="3" fillId="0" borderId="0" xfId="1" applyBorder="1" applyAlignment="1">
      <alignment vertical="center"/>
    </xf>
    <xf numFmtId="0" fontId="3" fillId="0" borderId="0" xfId="1" applyBorder="1"/>
    <xf numFmtId="164" fontId="3" fillId="0" borderId="0" xfId="1" applyNumberFormat="1" applyAlignment="1">
      <alignment horizontal="center"/>
    </xf>
    <xf numFmtId="4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164" fontId="3" fillId="0" borderId="0" xfId="1" applyNumberFormat="1" applyBorder="1" applyAlignment="1">
      <alignment vertical="center"/>
    </xf>
    <xf numFmtId="164" fontId="3" fillId="0" borderId="0" xfId="1" applyNumberFormat="1" applyAlignment="1">
      <alignment vertical="center"/>
    </xf>
    <xf numFmtId="0" fontId="3" fillId="0" borderId="0" xfId="1" applyAlignment="1">
      <alignment horizontal="center" vertical="center"/>
    </xf>
    <xf numFmtId="0" fontId="3" fillId="2" borderId="1" xfId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/>
    </xf>
    <xf numFmtId="164" fontId="12" fillId="2" borderId="1" xfId="1" applyNumberFormat="1" applyFont="1" applyFill="1" applyBorder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3" fillId="2" borderId="0" xfId="1" applyFill="1" applyAlignment="1">
      <alignment vertical="center"/>
    </xf>
    <xf numFmtId="164" fontId="3" fillId="2" borderId="0" xfId="1" applyNumberFormat="1" applyFill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ill="1" applyBorder="1" applyAlignment="1">
      <alignment vertical="center"/>
    </xf>
    <xf numFmtId="0" fontId="3" fillId="2" borderId="0" xfId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164" fontId="3" fillId="0" borderId="1" xfId="1" applyNumberForma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1" fontId="3" fillId="0" borderId="0" xfId="1" applyNumberFormat="1" applyAlignment="1">
      <alignment horizontal="center" vertical="center"/>
    </xf>
    <xf numFmtId="1" fontId="3" fillId="0" borderId="1" xfId="1" applyNumberFormat="1" applyBorder="1" applyAlignment="1">
      <alignment horizontal="center" vertical="center"/>
    </xf>
    <xf numFmtId="0" fontId="1" fillId="2" borderId="1" xfId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4" fontId="12" fillId="0" borderId="1" xfId="1" applyNumberFormat="1" applyFont="1" applyBorder="1" applyAlignment="1">
      <alignment horizontal="right" vertical="center"/>
    </xf>
    <xf numFmtId="0" fontId="1" fillId="2" borderId="1" xfId="1" applyFont="1" applyFill="1" applyBorder="1" applyAlignment="1">
      <alignment vertical="center"/>
    </xf>
    <xf numFmtId="0" fontId="21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2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/>
    </xf>
    <xf numFmtId="164" fontId="3" fillId="2" borderId="1" xfId="1" applyNumberForma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2" xfId="1" applyNumberFormat="1" applyBorder="1" applyAlignment="1">
      <alignment horizontal="center" vertical="center" wrapText="1"/>
    </xf>
    <xf numFmtId="2" fontId="3" fillId="0" borderId="2" xfId="1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8;&#1077;&#1093;&#1087;&#1088;&#1080;&#1089;&#1086;&#1077;&#1076;&#1080;&#1085;&#1077;&#1085;&#1080;&#1077;%20&#1057;&#1042;&#1054;&#1044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7;&#1086;%20&#1090;&#1077;&#1093;&#1085;&#1086;&#1083;&#1086;&#1075;&#1080;&#1095;&#1077;&#1089;&#1082;&#1086;&#1084;&#1091;%20&#1087;&#1088;&#1080;&#1089;&#1086;&#1077;&#1076;&#1080;&#1085;&#1077;&#1085;&#1080;&#1102;%20&#1079;&#1072;%20&#1084;&#1072;&#1088;&#1090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7;&#1086;%20&#1090;&#1077;&#1093;&#1085;&#1086;&#1083;&#1086;&#1075;&#1080;&#1095;&#1077;&#1089;&#1082;&#1086;&#1084;&#1091;%20&#1087;&#1088;&#1080;&#1089;&#1086;&#1077;&#1076;&#1080;&#1085;&#1077;&#1085;&#1080;&#1102;%20&#1079;&#1072;%20&#1103;&#1085;&#1074;&#1072;&#1088;&#1100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7;&#1086;%20&#1090;&#1077;&#1093;&#1085;&#1086;&#1083;&#1086;&#1075;&#1080;&#1095;&#1077;&#1089;&#1082;&#1086;&#1084;&#1091;%20&#1087;&#1088;&#1080;&#1089;&#1086;&#1077;&#1076;&#1080;&#1085;&#1077;&#1085;&#1080;&#1102;%20&#1079;&#1072;%20&#1092;&#1077;&#1074;&#1088;&#1072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ервые вводимые_увеличение"/>
      <sheetName val="Смена собственника"/>
      <sheetName val="Списки"/>
      <sheetName val="Заявки"/>
      <sheetName val="Договоры"/>
      <sheetName val="Акты"/>
      <sheetName val="аннулир"/>
      <sheetName val="Договора растор"/>
    </sheetNames>
    <sheetDataSet>
      <sheetData sheetId="0"/>
      <sheetData sheetId="1"/>
      <sheetData sheetId="2"/>
      <sheetData sheetId="3"/>
      <sheetData sheetId="4">
        <row r="81">
          <cell r="D81">
            <v>35</v>
          </cell>
          <cell r="F81">
            <v>674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"/>
      <sheetName val="заявки аннулир"/>
      <sheetName val="договора"/>
      <sheetName val="договора растор"/>
      <sheetName val="выполненные присоед-я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I14">
            <v>1193176.1200000001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"/>
      <sheetName val="заявки аннулир"/>
      <sheetName val="договора"/>
      <sheetName val="договора растор"/>
      <sheetName val="выполненные присоед-я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I15">
            <v>1362882.01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"/>
      <sheetName val="заявки аннулир"/>
      <sheetName val="договора"/>
      <sheetName val="договора растор"/>
      <sheetName val="выполненные присоед-я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4950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21"/>
  <sheetViews>
    <sheetView tabSelected="1" view="pageBreakPreview" zoomScaleNormal="100" zoomScaleSheetLayoutView="100" workbookViewId="0">
      <selection activeCell="G3" sqref="G3:G15"/>
    </sheetView>
  </sheetViews>
  <sheetFormatPr defaultColWidth="9.140625" defaultRowHeight="15" x14ac:dyDescent="0.25"/>
  <cols>
    <col min="1" max="1" width="9.140625" style="13"/>
    <col min="2" max="2" width="6" style="13" customWidth="1"/>
    <col min="3" max="3" width="35.42578125" style="13" customWidth="1"/>
    <col min="4" max="4" width="9.28515625" style="13" customWidth="1"/>
    <col min="5" max="5" width="23.140625" style="13" customWidth="1"/>
    <col min="6" max="6" width="16.85546875" style="13" customWidth="1"/>
    <col min="7" max="7" width="16.140625" style="13" customWidth="1"/>
    <col min="8" max="8" width="12.7109375" style="13" customWidth="1"/>
    <col min="9" max="16384" width="9.140625" style="13"/>
  </cols>
  <sheetData>
    <row r="1" spans="2:7" ht="82.5" customHeight="1" x14ac:dyDescent="0.25">
      <c r="B1" s="126" t="s">
        <v>37</v>
      </c>
      <c r="C1" s="126"/>
      <c r="D1" s="126"/>
      <c r="E1" s="126"/>
      <c r="F1" s="126"/>
      <c r="G1" s="126"/>
    </row>
    <row r="2" spans="2:7" ht="45" x14ac:dyDescent="0.25">
      <c r="B2" s="49" t="s">
        <v>0</v>
      </c>
      <c r="C2" s="49" t="s">
        <v>1</v>
      </c>
      <c r="D2" s="49" t="s">
        <v>10</v>
      </c>
      <c r="E2" s="49" t="s">
        <v>2</v>
      </c>
      <c r="F2" s="90" t="s">
        <v>3</v>
      </c>
      <c r="G2" s="90" t="s">
        <v>4</v>
      </c>
    </row>
    <row r="3" spans="2:7" ht="22.5" x14ac:dyDescent="0.25">
      <c r="B3" s="43">
        <v>1</v>
      </c>
      <c r="C3" s="54" t="s">
        <v>38</v>
      </c>
      <c r="D3" s="91" t="s">
        <v>39</v>
      </c>
      <c r="E3" s="40" t="s">
        <v>40</v>
      </c>
      <c r="F3" s="43">
        <v>0.4</v>
      </c>
      <c r="G3" s="44">
        <v>15</v>
      </c>
    </row>
    <row r="4" spans="2:7" ht="60" x14ac:dyDescent="0.25">
      <c r="B4" s="43">
        <v>2</v>
      </c>
      <c r="C4" s="54" t="s">
        <v>41</v>
      </c>
      <c r="D4" s="92" t="s">
        <v>42</v>
      </c>
      <c r="E4" s="54" t="s">
        <v>43</v>
      </c>
      <c r="F4" s="43">
        <v>0.4</v>
      </c>
      <c r="G4" s="44">
        <v>15</v>
      </c>
    </row>
    <row r="5" spans="2:7" ht="135" x14ac:dyDescent="0.25">
      <c r="B5" s="43">
        <v>3</v>
      </c>
      <c r="C5" s="54" t="s">
        <v>44</v>
      </c>
      <c r="D5" s="92" t="s">
        <v>45</v>
      </c>
      <c r="E5" s="40" t="s">
        <v>46</v>
      </c>
      <c r="F5" s="43">
        <v>0.4</v>
      </c>
      <c r="G5" s="44">
        <v>15</v>
      </c>
    </row>
    <row r="6" spans="2:7" ht="33.75" x14ac:dyDescent="0.25">
      <c r="B6" s="43">
        <v>4</v>
      </c>
      <c r="C6" s="54" t="s">
        <v>47</v>
      </c>
      <c r="D6" s="92" t="s">
        <v>48</v>
      </c>
      <c r="E6" s="40" t="s">
        <v>49</v>
      </c>
      <c r="F6" s="43">
        <v>0.22</v>
      </c>
      <c r="G6" s="44">
        <v>9</v>
      </c>
    </row>
    <row r="7" spans="2:7" ht="22.5" x14ac:dyDescent="0.25">
      <c r="B7" s="43">
        <v>5</v>
      </c>
      <c r="C7" s="25" t="s">
        <v>50</v>
      </c>
      <c r="D7" s="92" t="s">
        <v>51</v>
      </c>
      <c r="E7" s="40" t="s">
        <v>52</v>
      </c>
      <c r="F7" s="43">
        <v>0.4</v>
      </c>
      <c r="G7" s="44">
        <v>15</v>
      </c>
    </row>
    <row r="8" spans="2:7" ht="22.5" x14ac:dyDescent="0.25">
      <c r="B8" s="43">
        <v>6</v>
      </c>
      <c r="C8" s="25" t="s">
        <v>53</v>
      </c>
      <c r="D8" s="92" t="s">
        <v>54</v>
      </c>
      <c r="E8" s="40" t="s">
        <v>55</v>
      </c>
      <c r="F8" s="43">
        <v>0.4</v>
      </c>
      <c r="G8" s="44">
        <v>15</v>
      </c>
    </row>
    <row r="9" spans="2:7" ht="22.5" x14ac:dyDescent="0.25">
      <c r="B9" s="43">
        <v>7</v>
      </c>
      <c r="C9" s="93" t="s">
        <v>56</v>
      </c>
      <c r="D9" s="92" t="s">
        <v>57</v>
      </c>
      <c r="E9" s="40" t="s">
        <v>58</v>
      </c>
      <c r="F9" s="43">
        <v>0.4</v>
      </c>
      <c r="G9" s="44">
        <v>15</v>
      </c>
    </row>
    <row r="10" spans="2:7" ht="36" x14ac:dyDescent="0.25">
      <c r="B10" s="43">
        <v>8</v>
      </c>
      <c r="C10" s="25" t="s">
        <v>59</v>
      </c>
      <c r="D10" s="92" t="s">
        <v>60</v>
      </c>
      <c r="E10" s="94" t="s">
        <v>61</v>
      </c>
      <c r="F10" s="80">
        <v>0.4</v>
      </c>
      <c r="G10" s="134">
        <v>15</v>
      </c>
    </row>
    <row r="11" spans="2:7" ht="36" x14ac:dyDescent="0.25">
      <c r="B11" s="43">
        <v>9</v>
      </c>
      <c r="C11" s="25" t="s">
        <v>62</v>
      </c>
      <c r="D11" s="92" t="s">
        <v>63</v>
      </c>
      <c r="E11" s="94" t="s">
        <v>64</v>
      </c>
      <c r="F11" s="80">
        <v>0.4</v>
      </c>
      <c r="G11" s="134">
        <v>15</v>
      </c>
    </row>
    <row r="12" spans="2:7" ht="45" x14ac:dyDescent="0.25">
      <c r="B12" s="43">
        <v>10</v>
      </c>
      <c r="C12" s="25" t="s">
        <v>65</v>
      </c>
      <c r="D12" s="92" t="s">
        <v>66</v>
      </c>
      <c r="E12" s="40" t="s">
        <v>67</v>
      </c>
      <c r="F12" s="43">
        <v>0.4</v>
      </c>
      <c r="G12" s="44">
        <v>7.5</v>
      </c>
    </row>
    <row r="13" spans="2:7" ht="33.75" x14ac:dyDescent="0.25">
      <c r="B13" s="43">
        <v>11</v>
      </c>
      <c r="C13" s="25" t="s">
        <v>68</v>
      </c>
      <c r="D13" s="92" t="s">
        <v>69</v>
      </c>
      <c r="E13" s="40" t="s">
        <v>70</v>
      </c>
      <c r="F13" s="43">
        <v>0.4</v>
      </c>
      <c r="G13" s="44">
        <v>7.5</v>
      </c>
    </row>
    <row r="14" spans="2:7" ht="33.75" x14ac:dyDescent="0.25">
      <c r="B14" s="43">
        <v>12</v>
      </c>
      <c r="C14" s="93" t="s">
        <v>71</v>
      </c>
      <c r="D14" s="92" t="s">
        <v>72</v>
      </c>
      <c r="E14" s="40" t="s">
        <v>73</v>
      </c>
      <c r="F14" s="43">
        <v>0.4</v>
      </c>
      <c r="G14" s="44">
        <v>150</v>
      </c>
    </row>
    <row r="15" spans="2:7" ht="33.75" x14ac:dyDescent="0.25">
      <c r="B15" s="43">
        <v>13</v>
      </c>
      <c r="C15" s="93" t="s">
        <v>74</v>
      </c>
      <c r="D15" s="92" t="s">
        <v>75</v>
      </c>
      <c r="E15" s="40" t="s">
        <v>76</v>
      </c>
      <c r="F15" s="43">
        <v>0.4</v>
      </c>
      <c r="G15" s="44">
        <v>15</v>
      </c>
    </row>
    <row r="16" spans="2:7" ht="15.75" x14ac:dyDescent="0.25">
      <c r="B16" s="95"/>
      <c r="C16" s="55" t="s">
        <v>7</v>
      </c>
      <c r="D16" s="56"/>
      <c r="E16" s="96"/>
      <c r="F16" s="96"/>
      <c r="G16" s="97">
        <f>SUM(G3:G15)</f>
        <v>309</v>
      </c>
    </row>
    <row r="17" spans="2:7" x14ac:dyDescent="0.25">
      <c r="B17" s="98"/>
      <c r="C17" s="99"/>
      <c r="D17" s="98"/>
      <c r="E17" s="99"/>
      <c r="F17" s="99"/>
      <c r="G17" s="100"/>
    </row>
    <row r="18" spans="2:7" x14ac:dyDescent="0.25">
      <c r="B18" s="98"/>
      <c r="C18" s="101"/>
      <c r="D18" s="102"/>
      <c r="E18" s="103"/>
      <c r="F18" s="99"/>
      <c r="G18" s="98"/>
    </row>
    <row r="19" spans="2:7" x14ac:dyDescent="0.25">
      <c r="B19" s="98"/>
      <c r="C19" s="103" t="s">
        <v>8</v>
      </c>
      <c r="D19" s="104"/>
      <c r="E19" s="103">
        <v>51</v>
      </c>
      <c r="F19" s="99"/>
      <c r="G19" s="100">
        <v>1167.5</v>
      </c>
    </row>
    <row r="20" spans="2:7" ht="15.75" x14ac:dyDescent="0.25">
      <c r="B20" s="35"/>
      <c r="C20" s="36"/>
      <c r="D20" s="37"/>
      <c r="E20" s="38"/>
      <c r="F20" s="38"/>
      <c r="G20" s="39"/>
    </row>
    <row r="21" spans="2:7" x14ac:dyDescent="0.25">
      <c r="B21" s="127" t="s">
        <v>16</v>
      </c>
      <c r="C21" s="127"/>
      <c r="D21" s="127"/>
      <c r="E21" s="127"/>
      <c r="F21" s="127"/>
      <c r="G21" s="127"/>
    </row>
  </sheetData>
  <mergeCells count="2">
    <mergeCell ref="B1:G1"/>
    <mergeCell ref="B21:G21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17"/>
  <sheetViews>
    <sheetView view="pageBreakPreview" zoomScale="96" zoomScaleNormal="100" zoomScaleSheetLayoutView="96" workbookViewId="0">
      <selection activeCell="G8" sqref="G8"/>
    </sheetView>
  </sheetViews>
  <sheetFormatPr defaultRowHeight="15" x14ac:dyDescent="0.25"/>
  <cols>
    <col min="1" max="1" width="9.140625" style="3"/>
    <col min="2" max="2" width="6" style="3" customWidth="1"/>
    <col min="3" max="3" width="35.42578125" style="3" customWidth="1"/>
    <col min="4" max="4" width="11.28515625" style="3" customWidth="1"/>
    <col min="5" max="5" width="27.85546875" style="3" customWidth="1"/>
    <col min="6" max="6" width="16.85546875" style="3" customWidth="1"/>
    <col min="7" max="7" width="16.140625" style="3" customWidth="1"/>
    <col min="8" max="16384" width="9.140625" style="3"/>
  </cols>
  <sheetData>
    <row r="1" spans="2:7" ht="85.5" customHeight="1" x14ac:dyDescent="0.25">
      <c r="B1" s="128" t="s">
        <v>130</v>
      </c>
      <c r="C1" s="128"/>
      <c r="D1" s="128"/>
      <c r="E1" s="128"/>
      <c r="F1" s="128"/>
      <c r="G1" s="128"/>
    </row>
    <row r="2" spans="2:7" ht="81.75" customHeight="1" x14ac:dyDescent="0.25">
      <c r="B2" s="60" t="s">
        <v>0</v>
      </c>
      <c r="C2" s="60" t="s">
        <v>1</v>
      </c>
      <c r="D2" s="49" t="s">
        <v>10</v>
      </c>
      <c r="E2" s="60" t="s">
        <v>2</v>
      </c>
      <c r="F2" s="60" t="s">
        <v>3</v>
      </c>
      <c r="G2" s="61" t="s">
        <v>4</v>
      </c>
    </row>
    <row r="3" spans="2:7" ht="81.75" customHeight="1" x14ac:dyDescent="0.25">
      <c r="B3" s="122">
        <v>1</v>
      </c>
      <c r="C3" s="68" t="s">
        <v>65</v>
      </c>
      <c r="D3" s="92" t="s">
        <v>66</v>
      </c>
      <c r="E3" s="40" t="s">
        <v>67</v>
      </c>
      <c r="F3" s="43">
        <v>0.4</v>
      </c>
      <c r="G3" s="44">
        <v>7.5</v>
      </c>
    </row>
    <row r="4" spans="2:7" ht="15.75" x14ac:dyDescent="0.25">
      <c r="B4" s="122"/>
      <c r="C4" s="55" t="s">
        <v>7</v>
      </c>
      <c r="D4" s="123"/>
      <c r="E4" s="124"/>
      <c r="F4" s="125"/>
      <c r="G4" s="70">
        <f>SUM(G3:G3)</f>
        <v>7.5</v>
      </c>
    </row>
    <row r="5" spans="2:7" x14ac:dyDescent="0.25">
      <c r="B5" s="73"/>
      <c r="C5" s="73"/>
      <c r="D5" s="73"/>
      <c r="E5" s="73"/>
      <c r="F5" s="73"/>
      <c r="G5" s="73"/>
    </row>
    <row r="6" spans="2:7" x14ac:dyDescent="0.25">
      <c r="B6" s="73"/>
      <c r="C6" s="73"/>
      <c r="D6" s="73"/>
      <c r="E6" s="73"/>
      <c r="F6" s="73"/>
      <c r="G6" s="73"/>
    </row>
    <row r="7" spans="2:7" x14ac:dyDescent="0.25">
      <c r="B7" s="73"/>
      <c r="C7" s="74" t="s">
        <v>8</v>
      </c>
      <c r="D7" s="85"/>
      <c r="E7" s="74">
        <v>10</v>
      </c>
      <c r="F7" s="71"/>
      <c r="G7" s="88">
        <v>262.89999999999998</v>
      </c>
    </row>
    <row r="8" spans="2:7" x14ac:dyDescent="0.25">
      <c r="B8" s="73"/>
      <c r="C8" s="73"/>
      <c r="D8" s="73"/>
      <c r="E8" s="73"/>
      <c r="F8" s="73"/>
      <c r="G8" s="73"/>
    </row>
    <row r="9" spans="2:7" x14ac:dyDescent="0.25">
      <c r="B9" s="73"/>
      <c r="C9" s="73"/>
      <c r="D9" s="73"/>
      <c r="E9" s="73"/>
      <c r="F9" s="73"/>
      <c r="G9" s="73"/>
    </row>
    <row r="10" spans="2:7" x14ac:dyDescent="0.25">
      <c r="B10" s="73"/>
      <c r="C10" s="73"/>
      <c r="D10" s="73"/>
      <c r="E10" s="73"/>
      <c r="F10" s="73"/>
      <c r="G10" s="73"/>
    </row>
    <row r="11" spans="2:7" x14ac:dyDescent="0.25">
      <c r="B11" s="129" t="s">
        <v>12</v>
      </c>
      <c r="C11" s="129"/>
      <c r="D11" s="129"/>
      <c r="E11" s="129"/>
      <c r="F11" s="129"/>
      <c r="G11" s="129"/>
    </row>
    <row r="12" spans="2:7" x14ac:dyDescent="0.25">
      <c r="B12" s="73"/>
      <c r="C12" s="73"/>
      <c r="D12" s="73"/>
      <c r="E12" s="73"/>
      <c r="F12" s="73"/>
      <c r="G12" s="73"/>
    </row>
    <row r="14" spans="2:7" x14ac:dyDescent="0.25">
      <c r="B14" s="131"/>
      <c r="C14" s="131"/>
      <c r="D14" s="131"/>
      <c r="E14" s="131"/>
      <c r="F14" s="131"/>
      <c r="G14" s="131"/>
    </row>
    <row r="17" spans="2:7" x14ac:dyDescent="0.25">
      <c r="B17" s="131"/>
      <c r="C17" s="131"/>
      <c r="D17" s="131"/>
      <c r="E17" s="131"/>
      <c r="F17" s="131"/>
      <c r="G17" s="131"/>
    </row>
  </sheetData>
  <mergeCells count="4">
    <mergeCell ref="B1:G1"/>
    <mergeCell ref="B17:G17"/>
    <mergeCell ref="B14:G14"/>
    <mergeCell ref="B11:G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22"/>
  <sheetViews>
    <sheetView view="pageBreakPreview" topLeftCell="C10" zoomScale="91" zoomScaleNormal="100" zoomScaleSheetLayoutView="91" workbookViewId="0">
      <selection activeCell="G3" sqref="G3:G16"/>
    </sheetView>
  </sheetViews>
  <sheetFormatPr defaultColWidth="9.140625" defaultRowHeight="15" x14ac:dyDescent="0.25"/>
  <cols>
    <col min="1" max="1" width="9.140625" style="13"/>
    <col min="2" max="2" width="5.140625" style="14" customWidth="1"/>
    <col min="3" max="3" width="34.7109375" style="13" customWidth="1"/>
    <col min="4" max="4" width="12.28515625" style="13" customWidth="1"/>
    <col min="5" max="5" width="24.85546875" style="13" customWidth="1"/>
    <col min="6" max="6" width="13.85546875" style="13" customWidth="1"/>
    <col min="7" max="7" width="14.140625" style="13" customWidth="1"/>
    <col min="8" max="8" width="13.5703125" style="13" customWidth="1"/>
    <col min="9" max="9" width="11.5703125" style="13" customWidth="1"/>
    <col min="10" max="10" width="22.28515625" style="13" customWidth="1"/>
    <col min="11" max="16384" width="9.140625" style="13"/>
  </cols>
  <sheetData>
    <row r="1" spans="2:9" ht="81.75" customHeight="1" x14ac:dyDescent="0.25">
      <c r="B1" s="128" t="s">
        <v>77</v>
      </c>
      <c r="C1" s="128"/>
      <c r="D1" s="128"/>
      <c r="E1" s="128"/>
      <c r="F1" s="128"/>
      <c r="G1" s="128"/>
      <c r="H1" s="128"/>
      <c r="I1" s="128"/>
    </row>
    <row r="2" spans="2:9" ht="55.9" customHeight="1" x14ac:dyDescent="0.25">
      <c r="B2" s="60" t="s">
        <v>0</v>
      </c>
      <c r="C2" s="60" t="s">
        <v>1</v>
      </c>
      <c r="D2" s="60" t="s">
        <v>5</v>
      </c>
      <c r="E2" s="60" t="s">
        <v>2</v>
      </c>
      <c r="F2" s="105" t="s">
        <v>3</v>
      </c>
      <c r="G2" s="105" t="s">
        <v>4</v>
      </c>
      <c r="H2" s="105" t="s">
        <v>6</v>
      </c>
      <c r="I2" s="106" t="s">
        <v>9</v>
      </c>
    </row>
    <row r="3" spans="2:9" ht="48" x14ac:dyDescent="0.25">
      <c r="B3" s="107">
        <v>1</v>
      </c>
      <c r="C3" s="47" t="s">
        <v>17</v>
      </c>
      <c r="D3" s="18" t="s">
        <v>78</v>
      </c>
      <c r="E3" s="57" t="s">
        <v>18</v>
      </c>
      <c r="F3" s="44">
        <v>0.4</v>
      </c>
      <c r="G3" s="44">
        <v>70</v>
      </c>
      <c r="H3" s="108">
        <v>4</v>
      </c>
      <c r="I3" s="64">
        <v>83712.72</v>
      </c>
    </row>
    <row r="4" spans="2:9" ht="20.45" customHeight="1" x14ac:dyDescent="0.25">
      <c r="B4" s="107">
        <v>2</v>
      </c>
      <c r="C4" s="45" t="s">
        <v>25</v>
      </c>
      <c r="D4" s="81" t="s">
        <v>34</v>
      </c>
      <c r="E4" s="42" t="s">
        <v>26</v>
      </c>
      <c r="F4" s="52">
        <v>0.4</v>
      </c>
      <c r="G4" s="52">
        <v>15</v>
      </c>
      <c r="H4" s="82">
        <v>1</v>
      </c>
      <c r="I4" s="64">
        <v>550</v>
      </c>
    </row>
    <row r="5" spans="2:9" ht="33.75" x14ac:dyDescent="0.25">
      <c r="B5" s="107">
        <v>3</v>
      </c>
      <c r="C5" s="54" t="s">
        <v>28</v>
      </c>
      <c r="D5" s="79" t="s">
        <v>79</v>
      </c>
      <c r="E5" s="40" t="s">
        <v>29</v>
      </c>
      <c r="F5" s="43">
        <v>0.4</v>
      </c>
      <c r="G5" s="44">
        <v>15</v>
      </c>
      <c r="H5" s="82">
        <v>1</v>
      </c>
      <c r="I5" s="135">
        <v>550</v>
      </c>
    </row>
    <row r="6" spans="2:9" ht="22.5" x14ac:dyDescent="0.25">
      <c r="B6" s="107">
        <v>4</v>
      </c>
      <c r="C6" s="54" t="s">
        <v>32</v>
      </c>
      <c r="D6" s="80" t="s">
        <v>80</v>
      </c>
      <c r="E6" s="40" t="s">
        <v>33</v>
      </c>
      <c r="F6" s="43">
        <v>0.4</v>
      </c>
      <c r="G6" s="44">
        <v>15</v>
      </c>
      <c r="H6" s="82">
        <v>1</v>
      </c>
      <c r="I6" s="64">
        <v>550</v>
      </c>
    </row>
    <row r="7" spans="2:9" ht="22.5" x14ac:dyDescent="0.25">
      <c r="B7" s="107">
        <v>5</v>
      </c>
      <c r="C7" s="25" t="s">
        <v>50</v>
      </c>
      <c r="D7" s="79" t="s">
        <v>81</v>
      </c>
      <c r="E7" s="40" t="s">
        <v>52</v>
      </c>
      <c r="F7" s="43">
        <v>0.4</v>
      </c>
      <c r="G7" s="44">
        <v>15</v>
      </c>
      <c r="H7" s="82">
        <v>1</v>
      </c>
      <c r="I7" s="64">
        <v>550</v>
      </c>
    </row>
    <row r="8" spans="2:9" ht="24" x14ac:dyDescent="0.25">
      <c r="B8" s="107">
        <v>6</v>
      </c>
      <c r="C8" s="25" t="s">
        <v>62</v>
      </c>
      <c r="D8" s="79" t="s">
        <v>82</v>
      </c>
      <c r="E8" s="94" t="s">
        <v>64</v>
      </c>
      <c r="F8" s="80">
        <v>0.4</v>
      </c>
      <c r="G8" s="134">
        <v>15</v>
      </c>
      <c r="H8" s="82">
        <v>1</v>
      </c>
      <c r="I8" s="64">
        <v>550</v>
      </c>
    </row>
    <row r="9" spans="2:9" ht="36" x14ac:dyDescent="0.25">
      <c r="B9" s="107">
        <v>7</v>
      </c>
      <c r="C9" s="110" t="s">
        <v>21</v>
      </c>
      <c r="D9" s="80" t="s">
        <v>83</v>
      </c>
      <c r="E9" s="65" t="s">
        <v>22</v>
      </c>
      <c r="F9" s="43">
        <v>0.4</v>
      </c>
      <c r="G9" s="44">
        <v>15</v>
      </c>
      <c r="H9" s="82">
        <v>4</v>
      </c>
      <c r="I9" s="64">
        <v>550</v>
      </c>
    </row>
    <row r="10" spans="2:9" ht="45" x14ac:dyDescent="0.25">
      <c r="B10" s="107">
        <v>8</v>
      </c>
      <c r="C10" s="54" t="s">
        <v>84</v>
      </c>
      <c r="D10" s="48" t="s">
        <v>85</v>
      </c>
      <c r="E10" s="42" t="s">
        <v>27</v>
      </c>
      <c r="F10" s="53">
        <v>0.4</v>
      </c>
      <c r="G10" s="136">
        <v>115</v>
      </c>
      <c r="H10" s="108">
        <v>4</v>
      </c>
      <c r="I10" s="64">
        <v>137528.04</v>
      </c>
    </row>
    <row r="11" spans="2:9" ht="22.5" x14ac:dyDescent="0.25">
      <c r="B11" s="107">
        <v>9</v>
      </c>
      <c r="C11" s="54" t="s">
        <v>86</v>
      </c>
      <c r="D11" s="79" t="s">
        <v>87</v>
      </c>
      <c r="E11" s="40" t="s">
        <v>31</v>
      </c>
      <c r="F11" s="43">
        <v>0.4</v>
      </c>
      <c r="G11" s="44">
        <v>15</v>
      </c>
      <c r="H11" s="82">
        <v>1</v>
      </c>
      <c r="I11" s="64">
        <v>550</v>
      </c>
    </row>
    <row r="12" spans="2:9" s="3" customFormat="1" ht="123.75" x14ac:dyDescent="0.25">
      <c r="B12" s="107">
        <v>10</v>
      </c>
      <c r="C12" s="93" t="s">
        <v>44</v>
      </c>
      <c r="D12" s="111" t="s">
        <v>88</v>
      </c>
      <c r="E12" s="40" t="s">
        <v>46</v>
      </c>
      <c r="F12" s="43">
        <v>0.4</v>
      </c>
      <c r="G12" s="44">
        <v>15</v>
      </c>
      <c r="H12" s="82">
        <v>1</v>
      </c>
      <c r="I12" s="64">
        <v>550</v>
      </c>
    </row>
    <row r="13" spans="2:9" s="3" customFormat="1" ht="33.75" x14ac:dyDescent="0.25">
      <c r="B13" s="107">
        <v>11</v>
      </c>
      <c r="C13" s="93" t="s">
        <v>89</v>
      </c>
      <c r="D13" s="34" t="s">
        <v>90</v>
      </c>
      <c r="E13" s="40" t="s">
        <v>49</v>
      </c>
      <c r="F13" s="43">
        <v>0.22</v>
      </c>
      <c r="G13" s="44">
        <v>9</v>
      </c>
      <c r="H13" s="109">
        <v>1</v>
      </c>
      <c r="I13" s="64">
        <v>550</v>
      </c>
    </row>
    <row r="14" spans="2:9" s="3" customFormat="1" ht="22.5" x14ac:dyDescent="0.25">
      <c r="B14" s="107">
        <v>12</v>
      </c>
      <c r="C14" s="93" t="s">
        <v>53</v>
      </c>
      <c r="D14" s="46" t="s">
        <v>36</v>
      </c>
      <c r="E14" s="40" t="s">
        <v>55</v>
      </c>
      <c r="F14" s="43">
        <v>0.4</v>
      </c>
      <c r="G14" s="44">
        <v>15</v>
      </c>
      <c r="H14" s="109">
        <v>1</v>
      </c>
      <c r="I14" s="64">
        <v>550</v>
      </c>
    </row>
    <row r="15" spans="2:9" ht="22.5" x14ac:dyDescent="0.25">
      <c r="B15" s="107">
        <v>13</v>
      </c>
      <c r="C15" s="93" t="s">
        <v>56</v>
      </c>
      <c r="D15" s="79" t="s">
        <v>91</v>
      </c>
      <c r="E15" s="40" t="s">
        <v>58</v>
      </c>
      <c r="F15" s="43">
        <v>0.4</v>
      </c>
      <c r="G15" s="44">
        <v>15</v>
      </c>
      <c r="H15" s="109">
        <v>1</v>
      </c>
      <c r="I15" s="64">
        <v>550</v>
      </c>
    </row>
    <row r="16" spans="2:9" ht="36" x14ac:dyDescent="0.25">
      <c r="B16" s="107">
        <v>14</v>
      </c>
      <c r="C16" s="93" t="s">
        <v>59</v>
      </c>
      <c r="D16" s="80" t="s">
        <v>92</v>
      </c>
      <c r="E16" s="94" t="s">
        <v>61</v>
      </c>
      <c r="F16" s="80">
        <v>0.4</v>
      </c>
      <c r="G16" s="134">
        <v>15</v>
      </c>
      <c r="H16" s="82">
        <v>1</v>
      </c>
      <c r="I16" s="64">
        <v>550</v>
      </c>
    </row>
    <row r="17" spans="2:9" ht="15.75" x14ac:dyDescent="0.25">
      <c r="B17" s="112"/>
      <c r="C17" s="83" t="s">
        <v>7</v>
      </c>
      <c r="D17" s="112"/>
      <c r="E17" s="84"/>
      <c r="F17" s="84"/>
      <c r="G17" s="70">
        <f>SUM(G3:G16)</f>
        <v>359</v>
      </c>
      <c r="H17" s="84"/>
      <c r="I17" s="113">
        <f>SUM(I3:I16)</f>
        <v>227840.76</v>
      </c>
    </row>
    <row r="18" spans="2:9" ht="15.75" x14ac:dyDescent="0.25">
      <c r="B18" s="85"/>
      <c r="C18" s="86"/>
      <c r="D18" s="114"/>
      <c r="E18" s="74"/>
      <c r="F18" s="74"/>
      <c r="G18" s="74"/>
      <c r="H18" s="74"/>
      <c r="I18" s="87"/>
    </row>
    <row r="19" spans="2:9" ht="15.75" x14ac:dyDescent="0.25">
      <c r="B19" s="85"/>
      <c r="C19" s="86"/>
      <c r="D19" s="114"/>
      <c r="E19" s="74"/>
      <c r="F19" s="74"/>
      <c r="G19" s="74"/>
      <c r="H19" s="74"/>
      <c r="I19" s="87"/>
    </row>
    <row r="20" spans="2:9" x14ac:dyDescent="0.25">
      <c r="B20" s="89"/>
      <c r="C20" s="74" t="s">
        <v>8</v>
      </c>
      <c r="D20" s="85"/>
      <c r="E20" s="74">
        <f>[1]Договоры!$D$81</f>
        <v>35</v>
      </c>
      <c r="F20" s="71"/>
      <c r="G20" s="88">
        <f>[1]Договоры!$F$81</f>
        <v>674</v>
      </c>
      <c r="H20" s="71"/>
      <c r="I20" s="88">
        <v>239390.8</v>
      </c>
    </row>
    <row r="22" spans="2:9" ht="32.25" customHeight="1" x14ac:dyDescent="0.25">
      <c r="C22" s="129" t="s">
        <v>13</v>
      </c>
      <c r="D22" s="129"/>
      <c r="E22" s="129"/>
      <c r="F22" s="129"/>
      <c r="G22" s="129"/>
      <c r="H22" s="129"/>
    </row>
  </sheetData>
  <mergeCells count="2">
    <mergeCell ref="B1:I1"/>
    <mergeCell ref="C22:H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3"/>
  <sheetViews>
    <sheetView view="pageBreakPreview" zoomScale="91" zoomScaleNormal="100" zoomScaleSheetLayoutView="91" workbookViewId="0">
      <selection activeCell="E11" sqref="E11"/>
    </sheetView>
  </sheetViews>
  <sheetFormatPr defaultColWidth="9.140625" defaultRowHeight="15" x14ac:dyDescent="0.25"/>
  <cols>
    <col min="1" max="1" width="9.140625" style="3"/>
    <col min="2" max="2" width="5.140625" style="7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130" t="s">
        <v>131</v>
      </c>
      <c r="C1" s="130"/>
      <c r="D1" s="130"/>
      <c r="E1" s="130"/>
      <c r="F1" s="130"/>
      <c r="G1" s="130"/>
      <c r="H1" s="130"/>
    </row>
    <row r="2" spans="2:9" ht="45" x14ac:dyDescent="0.25">
      <c r="B2" s="9" t="s">
        <v>0</v>
      </c>
      <c r="C2" s="9" t="s">
        <v>1</v>
      </c>
      <c r="D2" s="9" t="s">
        <v>5</v>
      </c>
      <c r="E2" s="9" t="s">
        <v>2</v>
      </c>
      <c r="F2" s="24" t="s">
        <v>3</v>
      </c>
      <c r="G2" s="24" t="s">
        <v>4</v>
      </c>
      <c r="H2" s="10" t="s">
        <v>9</v>
      </c>
    </row>
    <row r="3" spans="2:9" x14ac:dyDescent="0.25">
      <c r="B3" s="19">
        <v>1</v>
      </c>
      <c r="C3" s="15"/>
      <c r="D3" s="23"/>
      <c r="E3" s="2"/>
      <c r="F3" s="31"/>
      <c r="G3" s="31"/>
      <c r="H3" s="32"/>
      <c r="I3" s="6"/>
    </row>
    <row r="4" spans="2:9" ht="15.75" x14ac:dyDescent="0.25">
      <c r="B4" s="18"/>
      <c r="C4" s="11" t="s">
        <v>7</v>
      </c>
      <c r="D4" s="25"/>
      <c r="E4" s="16"/>
      <c r="F4" s="16"/>
      <c r="G4" s="16"/>
      <c r="H4" s="20">
        <f>SUM(H3:H3)</f>
        <v>0</v>
      </c>
    </row>
    <row r="5" spans="2:9" ht="15.75" x14ac:dyDescent="0.25">
      <c r="B5" s="26"/>
      <c r="C5" s="27"/>
      <c r="D5" s="28"/>
      <c r="E5" s="5"/>
      <c r="F5" s="5"/>
      <c r="G5" s="5"/>
      <c r="H5" s="29"/>
    </row>
    <row r="6" spans="2:9" ht="15.75" x14ac:dyDescent="0.25">
      <c r="B6" s="26"/>
      <c r="C6" s="27"/>
      <c r="D6" s="28"/>
      <c r="E6" s="5"/>
      <c r="F6" s="5"/>
      <c r="G6" s="5"/>
      <c r="H6" s="29"/>
    </row>
    <row r="7" spans="2:9" x14ac:dyDescent="0.25">
      <c r="B7" s="8"/>
      <c r="C7" s="5" t="s">
        <v>8</v>
      </c>
      <c r="D7" s="5"/>
      <c r="E7" s="4">
        <v>1</v>
      </c>
      <c r="F7"/>
      <c r="G7"/>
      <c r="H7"/>
    </row>
    <row r="8" spans="2:9" x14ac:dyDescent="0.25">
      <c r="B8" s="8"/>
      <c r="C8" s="5"/>
      <c r="D8" s="5"/>
      <c r="E8" s="4"/>
      <c r="F8"/>
      <c r="G8"/>
      <c r="H8"/>
    </row>
    <row r="9" spans="2:9" x14ac:dyDescent="0.25">
      <c r="B9" s="8"/>
      <c r="C9" s="5"/>
      <c r="D9" s="5"/>
      <c r="E9" s="4"/>
      <c r="F9"/>
      <c r="G9"/>
      <c r="H9"/>
    </row>
    <row r="10" spans="2:9" x14ac:dyDescent="0.25">
      <c r="B10" s="8"/>
      <c r="C10" s="5"/>
      <c r="D10" s="5"/>
      <c r="E10" s="4"/>
      <c r="F10"/>
      <c r="G10"/>
      <c r="H10"/>
    </row>
    <row r="11" spans="2:9" x14ac:dyDescent="0.25">
      <c r="B11" s="30"/>
    </row>
    <row r="12" spans="2:9" x14ac:dyDescent="0.25">
      <c r="B12" s="30"/>
      <c r="C12" s="131" t="s">
        <v>13</v>
      </c>
      <c r="D12" s="131"/>
      <c r="E12" s="131"/>
      <c r="F12" s="131"/>
      <c r="G12" s="131"/>
      <c r="H12" s="131"/>
    </row>
    <row r="13" spans="2:9" x14ac:dyDescent="0.25">
      <c r="B13" s="30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view="pageBreakPreview" zoomScaleNormal="100" zoomScaleSheetLayoutView="100" workbookViewId="0">
      <selection activeCell="K9" sqref="K9"/>
    </sheetView>
  </sheetViews>
  <sheetFormatPr defaultColWidth="9.140625" defaultRowHeight="15" x14ac:dyDescent="0.25"/>
  <cols>
    <col min="1" max="1" width="9.140625" style="13"/>
    <col min="2" max="2" width="5.140625" style="14" customWidth="1"/>
    <col min="3" max="3" width="37.28515625" style="13" customWidth="1"/>
    <col min="4" max="4" width="12.140625" style="13" customWidth="1"/>
    <col min="5" max="5" width="16.7109375" style="13" customWidth="1"/>
    <col min="6" max="6" width="22.85546875" style="13" customWidth="1"/>
    <col min="7" max="7" width="20.42578125" style="13" customWidth="1"/>
    <col min="8" max="8" width="16.28515625" style="13" customWidth="1"/>
    <col min="9" max="9" width="15.28515625" style="13" customWidth="1"/>
    <col min="10" max="10" width="11.42578125" style="13" bestFit="1" customWidth="1"/>
    <col min="11" max="11" width="11.5703125" style="13" bestFit="1" customWidth="1"/>
    <col min="12" max="16384" width="9.140625" style="13"/>
  </cols>
  <sheetData>
    <row r="1" spans="1:11" ht="84" customHeight="1" x14ac:dyDescent="0.25">
      <c r="B1" s="128" t="s">
        <v>93</v>
      </c>
      <c r="C1" s="128"/>
      <c r="D1" s="128"/>
      <c r="E1" s="128"/>
      <c r="F1" s="128"/>
      <c r="G1" s="128"/>
      <c r="H1" s="128"/>
      <c r="I1" s="128"/>
    </row>
    <row r="2" spans="1:11" ht="31.5" x14ac:dyDescent="0.25">
      <c r="B2" s="60" t="s">
        <v>0</v>
      </c>
      <c r="C2" s="60" t="s">
        <v>1</v>
      </c>
      <c r="D2" s="60" t="s">
        <v>14</v>
      </c>
      <c r="E2" s="60" t="s">
        <v>11</v>
      </c>
      <c r="F2" s="60" t="s">
        <v>2</v>
      </c>
      <c r="G2" s="60" t="s">
        <v>3</v>
      </c>
      <c r="H2" s="61" t="s">
        <v>15</v>
      </c>
      <c r="I2" s="61" t="s">
        <v>9</v>
      </c>
    </row>
    <row r="3" spans="1:11" ht="24" x14ac:dyDescent="0.25">
      <c r="A3" s="12"/>
      <c r="B3" s="60">
        <v>1</v>
      </c>
      <c r="C3" s="45" t="s">
        <v>94</v>
      </c>
      <c r="D3" s="69" t="s">
        <v>95</v>
      </c>
      <c r="E3" s="67">
        <v>44652</v>
      </c>
      <c r="F3" s="65" t="s">
        <v>96</v>
      </c>
      <c r="G3" s="43">
        <v>0.4</v>
      </c>
      <c r="H3" s="44">
        <v>15</v>
      </c>
      <c r="I3" s="141">
        <v>550</v>
      </c>
    </row>
    <row r="4" spans="1:11" ht="22.5" x14ac:dyDescent="0.25">
      <c r="B4" s="107">
        <v>2</v>
      </c>
      <c r="C4" s="115" t="s">
        <v>97</v>
      </c>
      <c r="D4" s="22" t="s">
        <v>98</v>
      </c>
      <c r="E4" s="66">
        <v>44652</v>
      </c>
      <c r="F4" s="21" t="s">
        <v>99</v>
      </c>
      <c r="G4" s="34">
        <v>0.22</v>
      </c>
      <c r="H4" s="137">
        <v>15</v>
      </c>
      <c r="I4" s="142">
        <v>550</v>
      </c>
    </row>
    <row r="5" spans="1:11" ht="33.75" x14ac:dyDescent="0.25">
      <c r="B5" s="60">
        <v>3</v>
      </c>
      <c r="C5" s="45" t="s">
        <v>25</v>
      </c>
      <c r="D5" s="33" t="s">
        <v>34</v>
      </c>
      <c r="E5" s="67">
        <v>44656</v>
      </c>
      <c r="F5" s="42" t="s">
        <v>26</v>
      </c>
      <c r="G5" s="52">
        <v>0.4</v>
      </c>
      <c r="H5" s="52">
        <v>15</v>
      </c>
      <c r="I5" s="64">
        <v>550</v>
      </c>
    </row>
    <row r="6" spans="1:11" ht="33.75" x14ac:dyDescent="0.25">
      <c r="B6" s="60">
        <v>4</v>
      </c>
      <c r="C6" s="50" t="s">
        <v>23</v>
      </c>
      <c r="D6" s="19" t="s">
        <v>36</v>
      </c>
      <c r="E6" s="67">
        <v>44657</v>
      </c>
      <c r="F6" s="42" t="s">
        <v>24</v>
      </c>
      <c r="G6" s="51">
        <v>0.22</v>
      </c>
      <c r="H6" s="52">
        <v>15</v>
      </c>
      <c r="I6" s="64">
        <v>550</v>
      </c>
    </row>
    <row r="7" spans="1:11" ht="22.5" x14ac:dyDescent="0.25">
      <c r="B7" s="107">
        <v>5</v>
      </c>
      <c r="C7" s="62" t="s">
        <v>100</v>
      </c>
      <c r="D7" s="33" t="s">
        <v>101</v>
      </c>
      <c r="E7" s="116">
        <v>44658</v>
      </c>
      <c r="F7" s="21" t="s">
        <v>102</v>
      </c>
      <c r="G7" s="33">
        <v>0.4</v>
      </c>
      <c r="H7" s="138">
        <v>15</v>
      </c>
      <c r="I7" s="143">
        <v>550</v>
      </c>
    </row>
    <row r="8" spans="1:11" ht="36" x14ac:dyDescent="0.25">
      <c r="B8" s="60">
        <v>6</v>
      </c>
      <c r="C8" s="58" t="s">
        <v>103</v>
      </c>
      <c r="D8" s="117" t="s">
        <v>104</v>
      </c>
      <c r="E8" s="67">
        <v>44658</v>
      </c>
      <c r="F8" s="57" t="s">
        <v>105</v>
      </c>
      <c r="G8" s="41">
        <v>0.4</v>
      </c>
      <c r="H8" s="139">
        <v>15</v>
      </c>
      <c r="I8" s="64">
        <v>550</v>
      </c>
    </row>
    <row r="9" spans="1:11" ht="60" x14ac:dyDescent="0.25">
      <c r="B9" s="60">
        <v>7</v>
      </c>
      <c r="C9" s="115" t="s">
        <v>106</v>
      </c>
      <c r="D9" s="22" t="s">
        <v>107</v>
      </c>
      <c r="E9" s="63">
        <v>44659</v>
      </c>
      <c r="F9" s="2" t="s">
        <v>108</v>
      </c>
      <c r="G9" s="118">
        <v>0.38</v>
      </c>
      <c r="H9" s="138">
        <v>15</v>
      </c>
      <c r="I9" s="144">
        <v>550</v>
      </c>
    </row>
    <row r="10" spans="1:11" ht="22.5" x14ac:dyDescent="0.25">
      <c r="B10" s="107">
        <v>8</v>
      </c>
      <c r="C10" s="54" t="s">
        <v>32</v>
      </c>
      <c r="D10" s="19" t="s">
        <v>80</v>
      </c>
      <c r="E10" s="67">
        <v>44663</v>
      </c>
      <c r="F10" s="40" t="s">
        <v>33</v>
      </c>
      <c r="G10" s="43">
        <v>0.4</v>
      </c>
      <c r="H10" s="44">
        <v>15</v>
      </c>
      <c r="I10" s="64">
        <v>550</v>
      </c>
    </row>
    <row r="11" spans="1:11" ht="60" x14ac:dyDescent="0.25">
      <c r="B11" s="60">
        <v>9</v>
      </c>
      <c r="C11" s="68" t="s">
        <v>19</v>
      </c>
      <c r="D11" s="22" t="s">
        <v>35</v>
      </c>
      <c r="E11" s="67">
        <v>44678</v>
      </c>
      <c r="F11" s="59" t="s">
        <v>20</v>
      </c>
      <c r="G11" s="43">
        <v>0.22</v>
      </c>
      <c r="H11" s="44">
        <v>15</v>
      </c>
      <c r="I11" s="64">
        <v>550</v>
      </c>
    </row>
    <row r="12" spans="1:11" ht="22.5" x14ac:dyDescent="0.25">
      <c r="B12" s="60">
        <v>10</v>
      </c>
      <c r="C12" s="54" t="s">
        <v>30</v>
      </c>
      <c r="D12" s="69" t="s">
        <v>87</v>
      </c>
      <c r="E12" s="67">
        <v>44678</v>
      </c>
      <c r="F12" s="40" t="s">
        <v>31</v>
      </c>
      <c r="G12" s="43">
        <v>0.4</v>
      </c>
      <c r="H12" s="44">
        <v>15</v>
      </c>
      <c r="I12" s="64">
        <v>550</v>
      </c>
    </row>
    <row r="13" spans="1:11" ht="36" x14ac:dyDescent="0.25">
      <c r="B13" s="107">
        <v>11</v>
      </c>
      <c r="C13" s="68" t="s">
        <v>59</v>
      </c>
      <c r="D13" s="19" t="s">
        <v>92</v>
      </c>
      <c r="E13" s="67">
        <v>44679</v>
      </c>
      <c r="F13" s="94" t="s">
        <v>61</v>
      </c>
      <c r="G13" s="80">
        <v>0.4</v>
      </c>
      <c r="H13" s="134">
        <v>15</v>
      </c>
      <c r="I13" s="64">
        <v>550</v>
      </c>
    </row>
    <row r="14" spans="1:11" ht="33.75" x14ac:dyDescent="0.25">
      <c r="B14" s="60">
        <v>12</v>
      </c>
      <c r="C14" s="54" t="s">
        <v>28</v>
      </c>
      <c r="D14" s="69" t="s">
        <v>79</v>
      </c>
      <c r="E14" s="67">
        <v>44670</v>
      </c>
      <c r="F14" s="40" t="s">
        <v>29</v>
      </c>
      <c r="G14" s="43">
        <v>0.4</v>
      </c>
      <c r="H14" s="44">
        <v>15</v>
      </c>
      <c r="I14" s="64">
        <v>550</v>
      </c>
      <c r="K14" s="13">
        <f>I14/1.2</f>
        <v>458.33333333333337</v>
      </c>
    </row>
    <row r="15" spans="1:11" ht="22.5" x14ac:dyDescent="0.25">
      <c r="B15" s="60">
        <v>13</v>
      </c>
      <c r="C15" s="1" t="s">
        <v>109</v>
      </c>
      <c r="D15" s="22" t="s">
        <v>110</v>
      </c>
      <c r="E15" s="119">
        <v>44673</v>
      </c>
      <c r="F15" s="2" t="s">
        <v>111</v>
      </c>
      <c r="G15" s="34">
        <v>0.22</v>
      </c>
      <c r="H15" s="140">
        <v>9</v>
      </c>
      <c r="I15" s="143">
        <v>550</v>
      </c>
    </row>
    <row r="16" spans="1:11" ht="22.5" x14ac:dyDescent="0.25">
      <c r="B16" s="107">
        <v>14</v>
      </c>
      <c r="C16" s="1" t="s">
        <v>112</v>
      </c>
      <c r="D16" s="22" t="s">
        <v>113</v>
      </c>
      <c r="E16" s="119">
        <v>44673</v>
      </c>
      <c r="F16" s="2" t="s">
        <v>114</v>
      </c>
      <c r="G16" s="34">
        <v>0.22</v>
      </c>
      <c r="H16" s="140">
        <v>8</v>
      </c>
      <c r="I16" s="143">
        <v>550</v>
      </c>
    </row>
    <row r="17" spans="2:11" ht="15.75" x14ac:dyDescent="0.25">
      <c r="B17" s="60">
        <v>15</v>
      </c>
      <c r="C17" s="1" t="s">
        <v>115</v>
      </c>
      <c r="D17" s="22" t="s">
        <v>116</v>
      </c>
      <c r="E17" s="119">
        <v>44673</v>
      </c>
      <c r="F17" s="2" t="s">
        <v>117</v>
      </c>
      <c r="G17" s="34">
        <v>0.22</v>
      </c>
      <c r="H17" s="140">
        <v>8</v>
      </c>
      <c r="I17" s="143">
        <v>550</v>
      </c>
    </row>
    <row r="18" spans="2:11" ht="22.5" x14ac:dyDescent="0.25">
      <c r="B18" s="107">
        <v>16</v>
      </c>
      <c r="C18" s="1" t="s">
        <v>118</v>
      </c>
      <c r="D18" s="22" t="s">
        <v>119</v>
      </c>
      <c r="E18" s="119">
        <v>44673</v>
      </c>
      <c r="F18" s="21" t="s">
        <v>120</v>
      </c>
      <c r="G18" s="34">
        <v>0.22</v>
      </c>
      <c r="H18" s="140">
        <v>8</v>
      </c>
      <c r="I18" s="143">
        <v>550</v>
      </c>
    </row>
    <row r="19" spans="2:11" ht="22.5" x14ac:dyDescent="0.25">
      <c r="B19" s="107">
        <v>17</v>
      </c>
      <c r="C19" s="17" t="s">
        <v>121</v>
      </c>
      <c r="D19" s="22" t="s">
        <v>122</v>
      </c>
      <c r="E19" s="119">
        <v>44673</v>
      </c>
      <c r="F19" s="120" t="s">
        <v>123</v>
      </c>
      <c r="G19" s="22">
        <v>0.22</v>
      </c>
      <c r="H19" s="137">
        <v>8</v>
      </c>
      <c r="I19" s="143">
        <v>550</v>
      </c>
    </row>
    <row r="20" spans="2:11" ht="22.5" x14ac:dyDescent="0.25">
      <c r="B20" s="107">
        <v>18</v>
      </c>
      <c r="C20" s="115" t="s">
        <v>124</v>
      </c>
      <c r="D20" s="22" t="s">
        <v>125</v>
      </c>
      <c r="E20" s="119">
        <v>44673</v>
      </c>
      <c r="F20" s="2" t="s">
        <v>126</v>
      </c>
      <c r="G20" s="22">
        <v>0.22</v>
      </c>
      <c r="H20" s="137">
        <v>8</v>
      </c>
      <c r="I20" s="143">
        <v>550</v>
      </c>
    </row>
    <row r="21" spans="2:11" ht="22.5" x14ac:dyDescent="0.25">
      <c r="B21" s="107">
        <v>19</v>
      </c>
      <c r="C21" s="17" t="s">
        <v>127</v>
      </c>
      <c r="D21" s="22" t="s">
        <v>128</v>
      </c>
      <c r="E21" s="119">
        <v>44673</v>
      </c>
      <c r="F21" s="120" t="s">
        <v>129</v>
      </c>
      <c r="G21" s="22">
        <v>0.22</v>
      </c>
      <c r="H21" s="137">
        <v>8</v>
      </c>
      <c r="I21" s="143">
        <v>550</v>
      </c>
    </row>
    <row r="22" spans="2:11" ht="15.75" x14ac:dyDescent="0.25">
      <c r="B22" s="84"/>
      <c r="C22" s="83" t="s">
        <v>7</v>
      </c>
      <c r="D22" s="84"/>
      <c r="E22" s="84"/>
      <c r="F22" s="84"/>
      <c r="G22" s="84"/>
      <c r="H22" s="70">
        <f>SUM(H3:H21)</f>
        <v>237</v>
      </c>
      <c r="I22" s="121">
        <f>SUM(I3:I21)</f>
        <v>10450</v>
      </c>
      <c r="J22" s="133">
        <f>I22+'[2]выполненные присоед-я'!$I$14+'[3]выполненные присоед-я'!$I$15+'[4]выполненные присоед-я'!$I$12</f>
        <v>2571458.13</v>
      </c>
      <c r="K22" s="132">
        <f>J22/1.2</f>
        <v>2142881.7749999999</v>
      </c>
    </row>
    <row r="23" spans="2:11" x14ac:dyDescent="0.25">
      <c r="B23" s="71"/>
      <c r="C23" s="71"/>
      <c r="D23" s="71"/>
      <c r="E23" s="71"/>
      <c r="F23" s="71"/>
      <c r="G23" s="71"/>
      <c r="H23" s="89"/>
      <c r="I23" s="72"/>
    </row>
    <row r="24" spans="2:11" x14ac:dyDescent="0.25">
      <c r="B24" s="73"/>
      <c r="C24" s="74" t="s">
        <v>8</v>
      </c>
      <c r="D24" s="74"/>
      <c r="E24" s="75">
        <v>51</v>
      </c>
      <c r="F24" s="73"/>
      <c r="G24" s="73"/>
      <c r="H24" s="76">
        <v>1846.5</v>
      </c>
      <c r="I24" s="77">
        <v>2571458.13</v>
      </c>
      <c r="J24" s="132">
        <f>I24/1.2</f>
        <v>2142881.7749999999</v>
      </c>
    </row>
    <row r="25" spans="2:11" x14ac:dyDescent="0.25">
      <c r="B25" s="73"/>
      <c r="C25" s="74"/>
      <c r="D25" s="74"/>
      <c r="E25" s="75"/>
      <c r="F25" s="73"/>
      <c r="G25" s="73"/>
      <c r="H25" s="78"/>
      <c r="I25" s="73"/>
    </row>
    <row r="26" spans="2:11" x14ac:dyDescent="0.25">
      <c r="B26" s="71"/>
      <c r="C26" s="71"/>
      <c r="D26" s="71"/>
      <c r="E26" s="71"/>
      <c r="F26" s="71"/>
      <c r="G26" s="71"/>
      <c r="H26" s="89"/>
      <c r="I26" s="71"/>
    </row>
    <row r="27" spans="2:11" x14ac:dyDescent="0.25">
      <c r="B27" s="71"/>
      <c r="C27" s="129" t="s">
        <v>13</v>
      </c>
      <c r="D27" s="129"/>
      <c r="E27" s="129"/>
      <c r="F27" s="129"/>
      <c r="G27" s="129"/>
      <c r="H27" s="129"/>
      <c r="I27" s="71"/>
    </row>
  </sheetData>
  <sortState xmlns:xlrd2="http://schemas.microsoft.com/office/spreadsheetml/2017/richdata2" ref="A3:I11">
    <sortCondition ref="E3:E11"/>
  </sortState>
  <mergeCells count="2">
    <mergeCell ref="B1:I1"/>
    <mergeCell ref="C27:H27"/>
  </mergeCells>
  <printOptions horizontalCentered="1"/>
  <pageMargins left="0.7" right="0.7" top="0.75" bottom="0.75" header="0.3" footer="0.3"/>
  <pageSetup paperSize="9"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2022-05-04T10:57:32Z</dcterms:modified>
</cp:coreProperties>
</file>