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3E51BBDE-98EB-49B7-AB58-9D1262B361B8}" xr6:coauthVersionLast="47" xr6:coauthVersionMax="47" xr10:uidLastSave="{00000000-0000-0000-0000-000000000000}"/>
  <bookViews>
    <workbookView xWindow="-120" yWindow="-120" windowWidth="29040" windowHeight="15840" tabRatio="672" firstSheet="3" activeTab="3" xr2:uid="{00000000-000D-0000-FFFF-FFFF00000000}"/>
  </bookViews>
  <sheets>
    <sheet name="январь" sheetId="31" state="hidden" r:id="rId1"/>
    <sheet name="февраль" sheetId="32" state="hidden" r:id="rId2"/>
    <sheet name="март" sheetId="33" state="hidden" r:id="rId3"/>
    <sheet name="апрель" sheetId="34" r:id="rId4"/>
  </sheets>
  <definedNames>
    <definedName name="_xlnm.Print_Area" localSheetId="3">апрель!$A$1:$H$24</definedName>
    <definedName name="_xlnm.Print_Area" localSheetId="2">март!$A$1:$H$24</definedName>
    <definedName name="_xlnm.Print_Area" localSheetId="1">февраль!$A$1:$H$26</definedName>
    <definedName name="_xlnm.Print_Area" localSheetId="0">январь!$A$1:$H$26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4" l="1"/>
  <c r="F7" i="34"/>
  <c r="C8" i="34"/>
  <c r="C7" i="34"/>
  <c r="F7" i="32" l="1"/>
  <c r="C7" i="32"/>
  <c r="F8" i="33" l="1"/>
  <c r="F7" i="33"/>
  <c r="C8" i="33"/>
  <c r="C7" i="33"/>
  <c r="F8" i="32"/>
  <c r="C8" i="32"/>
  <c r="F8" i="31"/>
  <c r="C8" i="31"/>
  <c r="F7" i="31"/>
  <c r="C7" i="31"/>
</calcChain>
</file>

<file path=xl/sharedStrings.xml><?xml version="1.0" encoding="utf-8"?>
<sst xmlns="http://schemas.openxmlformats.org/spreadsheetml/2006/main" count="112" uniqueCount="26">
  <si>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</si>
  <si>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</si>
  <si>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</si>
  <si>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</si>
  <si>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</si>
  <si>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</si>
  <si>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</si>
  <si>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</si>
  <si>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</si>
  <si>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</si>
  <si>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</si>
  <si>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</si>
  <si>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</si>
  <si>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</si>
  <si>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</si>
  <si>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</si>
  <si>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</si>
  <si>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</si>
  <si>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</si>
  <si>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</si>
  <si>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 2022 года</t>
  </si>
  <si>
    <t>ИНФОРМАЦИЯ
о поданных заявках на технологическое присоединение ООО ЭСК "Энергия"
за февраль 2022 года</t>
  </si>
  <si>
    <t>ИНФОРМАЦИЯ
о поданных заявках на технологическое присоединение ООО ЭСК "Энергия"
за март 2022 года</t>
  </si>
  <si>
    <t xml:space="preserve">Приложение N 5
к стандартам раскрытия информации
субъектами оптового и розничных
рынков электрической энергии
</t>
  </si>
  <si>
    <t>От 670 кВт - всего</t>
  </si>
  <si>
    <t>ИНФОРМАЦИЯ
о поданных заявках на технологическое присоединение ООО ЭСК "Энергия"
за апрель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</si>
</sst>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left" vertical="center" wrapText="1" indent="2"/>
    </xf>
    <xf numFmtId="0" fontId="3" fillId="0" borderId="1" xfId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/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44C-3927-4C02-9690-81EF5EC174A8}">
  <sheetPr>
    <pageSetUpPr fitToPage="1"/>
  </sheetPr>
  <dimension ref="A1:M26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15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20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16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7" t="s">
        <v>0</v>
      </c>
      <c r="D4" s="7" t="s">
        <v>1</v>
      </c>
      <c r="E4" s="7" t="s">
        <v>4</v>
      </c>
      <c r="F4" s="7" t="s">
        <v>0</v>
      </c>
      <c r="G4" s="7" t="s">
        <v>1</v>
      </c>
      <c r="H4" s="7" t="s">
        <v>4</v>
      </c>
    </row>
    <row r="5" spans="1:13" x14ac:dyDescent="0.25">
      <c r="A5" s="7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10</f>
        <v>10</v>
      </c>
      <c r="D7" s="3"/>
      <c r="E7" s="3"/>
      <c r="F7" s="6">
        <f>150</f>
        <v>150</v>
      </c>
      <c r="G7" s="6"/>
      <c r="H7" s="3"/>
    </row>
    <row r="8" spans="1:13" x14ac:dyDescent="0.25">
      <c r="A8" s="7">
        <v>2</v>
      </c>
      <c r="B8" s="3" t="s">
        <v>8</v>
      </c>
      <c r="C8" s="3">
        <f>2</f>
        <v>2</v>
      </c>
      <c r="D8" s="3"/>
      <c r="E8" s="3"/>
      <c r="F8" s="6">
        <f>80</f>
        <v>80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7">
        <v>3</v>
      </c>
      <c r="B11" s="3" t="s">
        <v>10</v>
      </c>
      <c r="C11" s="3"/>
      <c r="D11" s="3"/>
      <c r="E11" s="3"/>
      <c r="F11" s="6"/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7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7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7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6" t="s">
        <v>18</v>
      </c>
      <c r="B23" s="16"/>
      <c r="C23" s="16"/>
      <c r="D23" s="16"/>
      <c r="E23" s="16"/>
      <c r="F23" s="16"/>
      <c r="G23" s="16"/>
      <c r="H23" s="16"/>
      <c r="I23" s="5"/>
      <c r="J23" s="5"/>
      <c r="K23" s="5"/>
    </row>
    <row r="26" spans="1:11" x14ac:dyDescent="0.25">
      <c r="A26" s="12" t="s">
        <v>19</v>
      </c>
      <c r="B26" s="12"/>
      <c r="C26" s="12"/>
      <c r="D26" s="12"/>
      <c r="E26" s="12"/>
      <c r="F26" s="12"/>
      <c r="G26" s="12"/>
      <c r="H26" s="1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4786F013-B5BB-48B1-9689-04DD44B9E9BC}"/>
    <hyperlink ref="B10" r:id="rId2" display="consultantplus://offline/ref=2B68D365C87DD12C3005D9B461515A31DC59046575EDA8B88471CB77745D0FE2FE0F07D2C424YAQFF" xr:uid="{3DB6B797-697B-4065-BA6A-6030C82C74F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18F0-69B1-455E-8769-D97E3E804F04}">
  <sheetPr>
    <pageSetUpPr fitToPage="1"/>
  </sheetPr>
  <dimension ref="A1:M26"/>
  <sheetViews>
    <sheetView view="pageBreakPreview" zoomScaleNormal="100" zoomScaleSheetLayoutView="100" workbookViewId="0">
      <selection activeCell="F8" sqref="F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15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21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16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25">
      <c r="A5" s="8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январь!C7+9</f>
        <v>19</v>
      </c>
      <c r="D7" s="3"/>
      <c r="E7" s="3"/>
      <c r="F7" s="6">
        <f>январь!F7+75.6</f>
        <v>225.6</v>
      </c>
      <c r="G7" s="6"/>
      <c r="H7" s="3"/>
    </row>
    <row r="8" spans="1:13" x14ac:dyDescent="0.25">
      <c r="A8" s="8">
        <v>2</v>
      </c>
      <c r="B8" s="3" t="s">
        <v>8</v>
      </c>
      <c r="C8" s="3">
        <f>январь!C8+2</f>
        <v>4</v>
      </c>
      <c r="D8" s="3"/>
      <c r="E8" s="3"/>
      <c r="F8" s="6">
        <f>январь!F8+85</f>
        <v>165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8">
        <v>3</v>
      </c>
      <c r="B11" s="3" t="s">
        <v>10</v>
      </c>
      <c r="C11" s="3"/>
      <c r="D11" s="3"/>
      <c r="E11" s="3"/>
      <c r="F11" s="6"/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8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8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8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6" t="s">
        <v>18</v>
      </c>
      <c r="B23" s="16"/>
      <c r="C23" s="16"/>
      <c r="D23" s="16"/>
      <c r="E23" s="16"/>
      <c r="F23" s="16"/>
      <c r="G23" s="16"/>
      <c r="H23" s="16"/>
      <c r="I23" s="5"/>
      <c r="J23" s="5"/>
      <c r="K23" s="5"/>
    </row>
    <row r="26" spans="1:11" x14ac:dyDescent="0.25">
      <c r="A26" s="12" t="s">
        <v>19</v>
      </c>
      <c r="B26" s="12"/>
      <c r="C26" s="12"/>
      <c r="D26" s="12"/>
      <c r="E26" s="12"/>
      <c r="F26" s="12"/>
      <c r="G26" s="12"/>
      <c r="H26" s="12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FAE4025D-C212-4ACF-A805-E0D63FAF0583}"/>
    <hyperlink ref="B10" r:id="rId2" display="consultantplus://offline/ref=2B68D365C87DD12C3005D9B461515A31DC59046575EDA8B88471CB77745D0FE2FE0F07D2C424YAQFF" xr:uid="{570EC688-FD1D-4770-97A2-1C1E392FCB0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6BD49-F69A-4032-A06E-0E61F839FF4F}">
  <sheetPr>
    <pageSetUpPr fitToPage="1"/>
  </sheetPr>
  <dimension ref="A1:M24"/>
  <sheetViews>
    <sheetView view="pageBreakPreview" zoomScaleNormal="100" zoomScaleSheetLayoutView="100" workbookViewId="0">
      <selection activeCell="A19" sqref="A19:H19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23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22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16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25">
      <c r="A5" s="9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февраль!C7+11</f>
        <v>30</v>
      </c>
      <c r="D7" s="3"/>
      <c r="E7" s="3"/>
      <c r="F7" s="6">
        <f>февраль!F7+165</f>
        <v>390.6</v>
      </c>
      <c r="G7" s="6"/>
      <c r="H7" s="3"/>
    </row>
    <row r="8" spans="1:13" x14ac:dyDescent="0.25">
      <c r="A8" s="9">
        <v>2</v>
      </c>
      <c r="B8" s="3" t="s">
        <v>8</v>
      </c>
      <c r="C8" s="3">
        <f>февраль!C8+4</f>
        <v>8</v>
      </c>
      <c r="D8" s="3"/>
      <c r="E8" s="3"/>
      <c r="F8" s="6">
        <f>февраль!F8+302.9</f>
        <v>467.9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9">
        <v>3</v>
      </c>
      <c r="B11" s="3" t="s">
        <v>10</v>
      </c>
      <c r="C11" s="3"/>
      <c r="D11" s="3"/>
      <c r="E11" s="3"/>
      <c r="F11" s="6"/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9">
        <v>4</v>
      </c>
      <c r="B14" s="11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11" ht="147" customHeight="1" x14ac:dyDescent="0.25">
      <c r="A19" s="16" t="s">
        <v>18</v>
      </c>
      <c r="B19" s="16"/>
      <c r="C19" s="16"/>
      <c r="D19" s="16"/>
      <c r="E19" s="16"/>
      <c r="F19" s="16"/>
      <c r="G19" s="16"/>
      <c r="H19" s="16"/>
      <c r="I19" s="5"/>
      <c r="J19" s="5"/>
      <c r="K19" s="5"/>
    </row>
    <row r="24" spans="1:11" x14ac:dyDescent="0.25">
      <c r="A24" s="12" t="s">
        <v>19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E2C2B9F9-A069-4137-B77D-65F4C8D13B64}"/>
    <hyperlink ref="B10" r:id="rId2" display="consultantplus://offline/ref=2B68D365C87DD12C3005D9B461515A31DC59046575EDA8B88471CB77745D0FE2FE0F07D2C424YAQFF" xr:uid="{B3C50C0B-2992-4DBA-A9C9-01792A2004C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25CC-307A-464E-BEDB-DD8BF3A60F27}">
  <sheetPr>
    <pageSetUpPr fitToPage="1"/>
  </sheetPr>
  <dimension ref="A1:M24"/>
  <sheetViews>
    <sheetView tabSelected="1" view="pageBreakPreview" zoomScaleNormal="100" zoomScaleSheetLayoutView="100" workbookViewId="0">
      <selection activeCell="F9" sqref="F9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23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25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16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10" t="s">
        <v>0</v>
      </c>
      <c r="D4" s="10" t="s">
        <v>1</v>
      </c>
      <c r="E4" s="10" t="s">
        <v>4</v>
      </c>
      <c r="F4" s="10" t="s">
        <v>0</v>
      </c>
      <c r="G4" s="10" t="s">
        <v>1</v>
      </c>
      <c r="H4" s="10" t="s">
        <v>4</v>
      </c>
    </row>
    <row r="5" spans="1:13" x14ac:dyDescent="0.25">
      <c r="A5" s="10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март!C7+12</f>
        <v>42</v>
      </c>
      <c r="D7" s="3"/>
      <c r="E7" s="3"/>
      <c r="F7" s="6">
        <f>март!F7+159</f>
        <v>549.6</v>
      </c>
      <c r="G7" s="6"/>
      <c r="H7" s="3"/>
    </row>
    <row r="8" spans="1:13" x14ac:dyDescent="0.25">
      <c r="A8" s="10">
        <v>2</v>
      </c>
      <c r="B8" s="3" t="s">
        <v>8</v>
      </c>
      <c r="C8" s="3">
        <f>март!C8+1</f>
        <v>9</v>
      </c>
      <c r="D8" s="3"/>
      <c r="E8" s="3"/>
      <c r="F8" s="6">
        <f>март!F8+150</f>
        <v>617.9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0">
        <v>3</v>
      </c>
      <c r="B11" s="3" t="s">
        <v>10</v>
      </c>
      <c r="C11" s="3"/>
      <c r="D11" s="3"/>
      <c r="E11" s="3"/>
      <c r="F11" s="6"/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0">
        <v>4</v>
      </c>
      <c r="B14" s="11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11" ht="147" customHeight="1" x14ac:dyDescent="0.25">
      <c r="A19" s="16" t="s">
        <v>18</v>
      </c>
      <c r="B19" s="16"/>
      <c r="C19" s="16"/>
      <c r="D19" s="16"/>
      <c r="E19" s="16"/>
      <c r="F19" s="16"/>
      <c r="G19" s="16"/>
      <c r="H19" s="16"/>
      <c r="I19" s="5"/>
      <c r="J19" s="5"/>
      <c r="K19" s="5"/>
    </row>
    <row r="24" spans="1:11" x14ac:dyDescent="0.25">
      <c r="A24" s="12" t="s">
        <v>19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B69ED05-3721-41AB-B1D1-3339E807E5F3}"/>
    <hyperlink ref="B10" r:id="rId2" display="consultantplus://offline/ref=2B68D365C87DD12C3005D9B461515A31DC59046575EDA8B88471CB77745D0FE2FE0F07D2C424YAQFF" xr:uid="{59FB600F-DD53-48E5-A5A2-D92517A10C7B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январь</vt:lpstr>
      <vt:lpstr>февраль</vt:lpstr>
      <vt:lpstr>март</vt:lpstr>
      <vt:lpstr>апрель</vt:lpstr>
      <vt:lpstr>апрель!Область_печати</vt:lpstr>
      <vt:lpstr>март!Область_печати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2022-05-04T10:28:48Z</dcterms:modified>
</cp:coreProperties>
</file>