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9040" windowHeight="15840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externalReferences>
    <externalReference r:id="rId6"/>
  </externalReferences>
  <definedNames>
    <definedName name="_xlnm._FilterDatabase" localSheetId="4" hidden="1">'выполненные присоед-я'!$A$3:$I$11</definedName>
    <definedName name="_xlnm.Print_Area" localSheetId="4">'выполненные присоед-я'!$B$1:$I$19</definedName>
    <definedName name="_xlnm.Print_Area" localSheetId="2">договора!$B$1:$I$17</definedName>
    <definedName name="_xlnm.Print_Area" localSheetId="3">'договора растор'!$B$1:$H$12</definedName>
    <definedName name="_xlnm.Print_Area" localSheetId="0">заявки!$B$1:$G$21</definedName>
    <definedName name="_xlnm.Print_Area" localSheetId="1">'заявки аннулир'!$B$1:$G$16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4" l="1"/>
  <c r="G11" i="4"/>
  <c r="E11" i="4"/>
  <c r="I8" i="4"/>
  <c r="G8" i="4"/>
  <c r="K14" i="6"/>
  <c r="I16" i="6"/>
  <c r="H16" i="6"/>
  <c r="F16" i="6"/>
  <c r="I14" i="6"/>
  <c r="H14" i="6"/>
  <c r="G18" i="1" l="1"/>
  <c r="H4" i="7" l="1"/>
</calcChain>
</file>

<file path=xl/sharedStrings.xml><?xml version="1.0" encoding="utf-8"?>
<sst xmlns="http://schemas.openxmlformats.org/spreadsheetml/2006/main" count="161" uniqueCount="113">
  <si>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</si>
  <si>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</si>
  <si>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</si>
  <si>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</si>
  <si>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</si>
  <si>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</si>
  <si>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</si>
  <si>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</si>
  <si>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</si>
  <si>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</si>
  <si>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</si>
  <si>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</si>
  <si>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</si>
  <si>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</si>
  <si>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</si>
  <si>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</si>
  <si>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</si>
  <si>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Григорович Федор Федорович</t>
  </si>
  <si>
    <t>Богачёв Максим Витальевич</t>
  </si>
  <si>
    <t>г.Назарово, ул. Кольцевая д.1</t>
  </si>
  <si>
    <t>Унжакова Александра Евгеньевна</t>
  </si>
  <si>
    <t>Ачинский район, Малиновка, СО "Дружба" уч. 129</t>
  </si>
  <si>
    <t>Альков Сергей Николаевич</t>
  </si>
  <si>
    <t>г. Назарово, ул. Дальняя ,№1 (стр)</t>
  </si>
  <si>
    <t>Гасанов Табир Мирза оглы</t>
  </si>
  <si>
    <t>3-09</t>
  </si>
  <si>
    <t>красноярский край, Дзержинский район, с. Дзержинское, ул. Горького 115</t>
  </si>
  <si>
    <t>ИП Тимонин Константин Владимирович</t>
  </si>
  <si>
    <t>с Дзержинское, ул. Комсомольская 7А</t>
  </si>
  <si>
    <t>Государственное предприятие Красноярского края "Центр развития коммунального комплекса"</t>
  </si>
  <si>
    <t>3-12</t>
  </si>
  <si>
    <t>Дзержинский район, д. Улюколь, ул. Озерная, зд.2, корпус 4</t>
  </si>
  <si>
    <t>Захарова Наталья Васильевна</t>
  </si>
  <si>
    <t>Красноярский край, Емельяновский район, д. Бугачево, ул.Лесная,д.2</t>
  </si>
  <si>
    <t>Дворянская Нина Викторовна</t>
  </si>
  <si>
    <t>Красноярский край Ачинский район п. Малиновка садовое общество "Дружба", участок №145</t>
  </si>
  <si>
    <t>Администрация поселка Кедровый Красноярского края</t>
  </si>
  <si>
    <t>3-15</t>
  </si>
  <si>
    <t>3-16</t>
  </si>
  <si>
    <t>п. Кедровый Красноярского края ул. Багирова, 12 (светофор)</t>
  </si>
  <si>
    <t>1-М/2022</t>
  </si>
  <si>
    <t>2-Н/2022</t>
  </si>
  <si>
    <t>5-ДЗ/2022</t>
  </si>
  <si>
    <t>РЕЕСТР
заявок на технологическое присоединение
к электрическим сетям по ООО ЭСК "Энергия"
за март 2022 года</t>
  </si>
  <si>
    <t>Сычевская Любовь Сергеевна</t>
  </si>
  <si>
    <t>3-20</t>
  </si>
  <si>
    <t>Красноярский край Емельяновский р-н п. Емельяново ул. Посадская д.13 кв.5</t>
  </si>
  <si>
    <t xml:space="preserve">Шмидт Владислав Волдемаров </t>
  </si>
  <si>
    <t>3-21</t>
  </si>
  <si>
    <t>Дзержинский район, с.Дзержинское, ул. Е-Никитиной д.15, кв 2</t>
  </si>
  <si>
    <t>Павлова Татьяна Владимировна</t>
  </si>
  <si>
    <t>3-22</t>
  </si>
  <si>
    <t>Красноярский край с.Дзержинское. ул Энергетиков д.5 кв 2</t>
  </si>
  <si>
    <t>Клименко Наталья Мелетеевна</t>
  </si>
  <si>
    <t>3-23</t>
  </si>
  <si>
    <t>Емельяновский район,ДНТ "Шарье", ул. Центральная, 84, 24:11:0330108:349</t>
  </si>
  <si>
    <t>Виноградова Нина Анатольевна</t>
  </si>
  <si>
    <t>3-24</t>
  </si>
  <si>
    <t>Красноярский край, Емельяновский район, п. Элита, ул. Уютная, дом 16</t>
  </si>
  <si>
    <t>3-25</t>
  </si>
  <si>
    <t>г.Назарово, ул. Кольцевая д.1а</t>
  </si>
  <si>
    <t>3-26</t>
  </si>
  <si>
    <t>УКС Нижнеиингашский ЦБ</t>
  </si>
  <si>
    <t>3-27</t>
  </si>
  <si>
    <t>Нижнеингашский муниципальный район, пос. Тинской, ул. Вокзальная, з/у 5, к.н. 24:28:0000000:5601.</t>
  </si>
  <si>
    <t>Обверткин Роман Сергеевич</t>
  </si>
  <si>
    <t>3-28</t>
  </si>
  <si>
    <t>с. Дзержинское, ул. Декабрьская, зу.4 м 24: 10: 1811037:159</t>
  </si>
  <si>
    <t>Оленкова Ольга Юрьевна</t>
  </si>
  <si>
    <t>3-29</t>
  </si>
  <si>
    <t>Красноярский край, Емельяновский район, д. Бугачево, ул. Лесная, д.1</t>
  </si>
  <si>
    <t>КГБПОУ "Канский Техникум Отраслевых Технологий и Сельского Хозяйства"</t>
  </si>
  <si>
    <t>3-30</t>
  </si>
  <si>
    <t>Красноярский край, Дзержинский район, с. Дзержинское, ул. Советская, д.14</t>
  </si>
  <si>
    <t>3-31</t>
  </si>
  <si>
    <t>с. Дзержинское, ул. Надежды, д. 27/2</t>
  </si>
  <si>
    <t>ИП Чопоров Юрий Алекасееви</t>
  </si>
  <si>
    <t>3-32</t>
  </si>
  <si>
    <t>г. Ачинск, Южная промзона квартал 6 строение 3</t>
  </si>
  <si>
    <t>Осипова Альбина Ивановна</t>
  </si>
  <si>
    <t>3-33</t>
  </si>
  <si>
    <t>Емельяновский район, Бугачево улица Лесная, 8</t>
  </si>
  <si>
    <t>Берсенев Андрей Алексеевич</t>
  </si>
  <si>
    <t>3-34</t>
  </si>
  <si>
    <t>Емельяновский р-н, п. Элита, ул. Видная, участок №13/1;</t>
  </si>
  <si>
    <t>РЕЕСТР
аннулированных заявок на технологическое присоединение
к электрическим сетям по ООО ЭСК "Энергия за март 2022 года</t>
  </si>
  <si>
    <t>п. Кедровый Красноярского края в районе ул. Жуковского,2 "а" парк "Аллея любви"</t>
  </si>
  <si>
    <t>ИП КФХ Дик Валентин Сергеевич</t>
  </si>
  <si>
    <t>3-01</t>
  </si>
  <si>
    <t>Дзержинское , ул.Кирова 41</t>
  </si>
  <si>
    <t>РЕЕСТР
договоров на технологическое присоединение
к электрическим сетям по ООО ЭСК "Энергия"
за март 2022 года</t>
  </si>
  <si>
    <t>РЕЕСТР
выполненных присоединений
к электрическим сетям ООО ЭСК "Энергия"
за март 2022года</t>
  </si>
  <si>
    <t>Хамракулова Мавлуда Юлдашевна</t>
  </si>
  <si>
    <t>64-Дз/2021</t>
  </si>
  <si>
    <t>с. Дзержинское, пер. Трактовый, 9</t>
  </si>
  <si>
    <t>Кустов Василий Григорьевич</t>
  </si>
  <si>
    <t>2-К/2022</t>
  </si>
  <si>
    <t>п.Кедровый, ул.Багирова д.5</t>
  </si>
  <si>
    <t>Соловьев Юрий Александрович</t>
  </si>
  <si>
    <t>69-Дз/2021</t>
  </si>
  <si>
    <t>Красноярский край, р-н Дзержинский, с/с Дзержинская, с. Дзержинское, ул. Декабрьская, 6/3.</t>
  </si>
  <si>
    <t>Халанская Дарья Михайловна</t>
  </si>
  <si>
    <t>2-Э/2022</t>
  </si>
  <si>
    <t>Элитовский с/с  СНТ "Горки Элитовские" ул. Элитная, уч. 3</t>
  </si>
  <si>
    <t>Т2 мобайл</t>
  </si>
  <si>
    <t>14-К/2021</t>
  </si>
  <si>
    <t>Емельяновский район, п. Кедровый, ул. Багирова, д.7 24:60:0000006:121/чзу1</t>
  </si>
  <si>
    <t>1-Н/2022</t>
  </si>
  <si>
    <t>2-Б/2022</t>
  </si>
  <si>
    <t>2-Е/2022</t>
  </si>
  <si>
    <t>3-М/2022</t>
  </si>
  <si>
    <t>3-Е/2022</t>
  </si>
  <si>
    <t>РЕЕСТР
расторгнутых договоров на технологическое присоединение
к электрическим сетям по ООО ЭСК "Энергия"
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</si>
</sst>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4">
    <xf numFmtId="0" fontId="0" fillId="0" borderId="0" xfId="0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3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3" fillId="2" borderId="1" xfId="1" applyFill="1" applyBorder="1" applyAlignment="1">
      <alignment vertical="center"/>
    </xf>
    <xf numFmtId="164" fontId="3" fillId="2" borderId="1" xfId="1" applyNumberForma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3" fillId="2" borderId="1" xfId="1" applyNumberFormat="1" applyFill="1" applyBorder="1" applyAlignment="1">
      <alignment horizontal="center" vertical="center"/>
    </xf>
    <xf numFmtId="0" fontId="16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/>
    </xf>
    <xf numFmtId="49" fontId="3" fillId="2" borderId="1" xfId="1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14" fontId="6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18" fillId="2" borderId="1" xfId="1" applyFont="1" applyFill="1" applyBorder="1" applyAlignment="1">
      <alignment vertical="center" wrapText="1"/>
    </xf>
    <xf numFmtId="1" fontId="3" fillId="0" borderId="1" xfId="1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3" fillId="0" borderId="1" xfId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164" fontId="12" fillId="0" borderId="1" xfId="1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4" fontId="3" fillId="0" borderId="0" xfId="1" applyNumberFormat="1" applyAlignment="1">
      <alignment vertical="center"/>
    </xf>
    <xf numFmtId="0" fontId="3" fillId="0" borderId="0" xfId="1"/>
    <xf numFmtId="0" fontId="3" fillId="0" borderId="0" xfId="1" applyBorder="1" applyAlignment="1">
      <alignment vertical="center"/>
    </xf>
    <xf numFmtId="0" fontId="3" fillId="0" borderId="0" xfId="1" applyBorder="1"/>
    <xf numFmtId="164" fontId="3" fillId="0" borderId="0" xfId="1" applyNumberFormat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164" fontId="3" fillId="0" borderId="0" xfId="1" applyNumberFormat="1" applyBorder="1" applyAlignment="1">
      <alignment vertical="center"/>
    </xf>
    <xf numFmtId="164" fontId="3" fillId="0" borderId="0" xfId="1" applyNumberForma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&#1077;&#1093;%20&#1087;&#1088;&#1080;&#1089;&#1086;&#1077;&#1076;&#1080;&#1085;&#1077;&#1085;&#1080;&#1077;/!!&#1058;&#1077;&#1093;%20&#1087;&#1088;&#1080;&#1089;.%20&#1057;&#1042;&#1054;&#1044;/&#1058;&#1077;&#1093;&#1087;&#1088;&#1080;&#1089;&#1086;&#1077;&#1076;&#1080;&#1085;&#1077;&#1085;&#1080;&#1077;%20&#1057;&#1042;&#1054;&#104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ервые вводимые_увеличение"/>
      <sheetName val="Смена собственника"/>
      <sheetName val="Списки"/>
      <sheetName val="Заявки"/>
      <sheetName val="Договоры"/>
      <sheetName val="Акты"/>
      <sheetName val="аннулир"/>
      <sheetName val="Договора растор"/>
    </sheetNames>
    <sheetDataSet>
      <sheetData sheetId="0"/>
      <sheetData sheetId="1"/>
      <sheetData sheetId="2"/>
      <sheetData sheetId="3"/>
      <sheetData sheetId="4">
        <row r="53">
          <cell r="D53">
            <v>21</v>
          </cell>
          <cell r="F53">
            <v>315</v>
          </cell>
          <cell r="H53">
            <v>11550</v>
          </cell>
        </row>
      </sheetData>
      <sheetData sheetId="5">
        <row r="64">
          <cell r="D64">
            <v>32</v>
          </cell>
          <cell r="G64">
            <v>1609.5</v>
          </cell>
          <cell r="H64">
            <v>2561008.1800000002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1"/>
  <sheetViews>
    <sheetView view="pageBreakPreview" topLeftCell="A2" zoomScaleNormal="100" zoomScaleSheetLayoutView="100" workbookViewId="0">
      <selection activeCell="H13" sqref="H13"/>
    </sheetView>
  </sheetViews>
  <sheetFormatPr defaultColWidth="9.140625" defaultRowHeight="15" x14ac:dyDescent="0.25"/>
  <cols>
    <col min="1" max="1" width="9.140625" style="15"/>
    <col min="2" max="2" width="6" style="15" customWidth="1"/>
    <col min="3" max="3" width="35.42578125" style="15" customWidth="1"/>
    <col min="4" max="4" width="9.28515625" style="15" customWidth="1"/>
    <col min="5" max="5" width="23.140625" style="15" customWidth="1"/>
    <col min="6" max="6" width="16.85546875" style="15" customWidth="1"/>
    <col min="7" max="7" width="16.140625" style="15" customWidth="1"/>
    <col min="8" max="8" width="12.7109375" style="15" customWidth="1"/>
    <col min="9" max="16384" width="9.140625" style="15"/>
  </cols>
  <sheetData>
    <row r="1" spans="2:7" ht="82.5" customHeight="1" x14ac:dyDescent="0.25">
      <c r="B1" s="137" t="s">
        <v>43</v>
      </c>
      <c r="C1" s="137"/>
      <c r="D1" s="137"/>
      <c r="E1" s="137"/>
      <c r="F1" s="137"/>
      <c r="G1" s="137"/>
    </row>
    <row r="2" spans="2:7" ht="45" x14ac:dyDescent="0.25">
      <c r="B2" s="58" t="s">
        <v>0</v>
      </c>
      <c r="C2" s="58" t="s">
        <v>1</v>
      </c>
      <c r="D2" s="58" t="s">
        <v>10</v>
      </c>
      <c r="E2" s="58" t="s">
        <v>2</v>
      </c>
      <c r="F2" s="58" t="s">
        <v>3</v>
      </c>
      <c r="G2" s="58" t="s">
        <v>4</v>
      </c>
    </row>
    <row r="3" spans="2:7" ht="45" x14ac:dyDescent="0.25">
      <c r="B3" s="60">
        <v>1</v>
      </c>
      <c r="C3" s="61" t="s">
        <v>44</v>
      </c>
      <c r="D3" s="62" t="s">
        <v>45</v>
      </c>
      <c r="E3" s="63" t="s">
        <v>46</v>
      </c>
      <c r="F3" s="49">
        <v>0.4</v>
      </c>
      <c r="G3" s="75">
        <v>15</v>
      </c>
    </row>
    <row r="4" spans="2:7" ht="33.75" x14ac:dyDescent="0.25">
      <c r="B4" s="60">
        <v>2</v>
      </c>
      <c r="C4" s="53" t="s">
        <v>47</v>
      </c>
      <c r="D4" s="62" t="s">
        <v>48</v>
      </c>
      <c r="E4" s="45" t="s">
        <v>49</v>
      </c>
      <c r="F4" s="49">
        <v>0.4</v>
      </c>
      <c r="G4" s="75">
        <v>15</v>
      </c>
    </row>
    <row r="5" spans="2:7" ht="33.75" x14ac:dyDescent="0.25">
      <c r="B5" s="60">
        <v>3</v>
      </c>
      <c r="C5" s="53" t="s">
        <v>50</v>
      </c>
      <c r="D5" s="62" t="s">
        <v>51</v>
      </c>
      <c r="E5" s="45" t="s">
        <v>52</v>
      </c>
      <c r="F5" s="49">
        <v>0.4</v>
      </c>
      <c r="G5" s="75">
        <v>15</v>
      </c>
    </row>
    <row r="6" spans="2:7" ht="33.75" x14ac:dyDescent="0.25">
      <c r="B6" s="60">
        <v>4</v>
      </c>
      <c r="C6" s="64" t="s">
        <v>53</v>
      </c>
      <c r="D6" s="62" t="s">
        <v>54</v>
      </c>
      <c r="E6" s="48" t="s">
        <v>55</v>
      </c>
      <c r="F6" s="65">
        <v>0.22</v>
      </c>
      <c r="G6" s="76">
        <v>15</v>
      </c>
    </row>
    <row r="7" spans="2:7" ht="33.75" x14ac:dyDescent="0.25">
      <c r="B7" s="49">
        <v>5</v>
      </c>
      <c r="C7" s="53" t="s">
        <v>56</v>
      </c>
      <c r="D7" s="62" t="s">
        <v>57</v>
      </c>
      <c r="E7" s="48" t="s">
        <v>58</v>
      </c>
      <c r="F7" s="66">
        <v>0.4</v>
      </c>
      <c r="G7" s="76">
        <v>15</v>
      </c>
    </row>
    <row r="8" spans="2:7" ht="15.75" x14ac:dyDescent="0.25">
      <c r="B8" s="60">
        <v>6</v>
      </c>
      <c r="C8" s="20" t="s">
        <v>18</v>
      </c>
      <c r="D8" s="62" t="s">
        <v>59</v>
      </c>
      <c r="E8" s="17" t="s">
        <v>60</v>
      </c>
      <c r="F8" s="25">
        <v>0.4</v>
      </c>
      <c r="G8" s="77">
        <v>15</v>
      </c>
    </row>
    <row r="9" spans="2:7" ht="33.75" x14ac:dyDescent="0.25">
      <c r="B9" s="49">
        <v>7</v>
      </c>
      <c r="C9" s="59" t="s">
        <v>24</v>
      </c>
      <c r="D9" s="62" t="s">
        <v>61</v>
      </c>
      <c r="E9" s="48" t="s">
        <v>26</v>
      </c>
      <c r="F9" s="52">
        <v>0.4</v>
      </c>
      <c r="G9" s="75">
        <v>70</v>
      </c>
    </row>
    <row r="10" spans="2:7" ht="45" x14ac:dyDescent="0.25">
      <c r="B10" s="49">
        <v>8</v>
      </c>
      <c r="C10" s="67" t="s">
        <v>62</v>
      </c>
      <c r="D10" s="62" t="s">
        <v>63</v>
      </c>
      <c r="E10" s="48" t="s">
        <v>64</v>
      </c>
      <c r="F10" s="68">
        <v>0.4</v>
      </c>
      <c r="G10" s="78">
        <v>115</v>
      </c>
    </row>
    <row r="11" spans="2:7" ht="33.75" x14ac:dyDescent="0.25">
      <c r="B11" s="49">
        <v>9</v>
      </c>
      <c r="C11" s="69" t="s">
        <v>65</v>
      </c>
      <c r="D11" s="62" t="s">
        <v>66</v>
      </c>
      <c r="E11" s="45" t="s">
        <v>67</v>
      </c>
      <c r="F11" s="49">
        <v>0.4</v>
      </c>
      <c r="G11" s="75">
        <v>15</v>
      </c>
    </row>
    <row r="12" spans="2:7" ht="33.75" x14ac:dyDescent="0.25">
      <c r="B12" s="49">
        <v>10</v>
      </c>
      <c r="C12" s="69" t="s">
        <v>68</v>
      </c>
      <c r="D12" s="62" t="s">
        <v>69</v>
      </c>
      <c r="E12" s="45" t="s">
        <v>70</v>
      </c>
      <c r="F12" s="49">
        <v>0.4</v>
      </c>
      <c r="G12" s="75">
        <v>15</v>
      </c>
    </row>
    <row r="13" spans="2:7" ht="45" x14ac:dyDescent="0.25">
      <c r="B13" s="49">
        <v>11</v>
      </c>
      <c r="C13" s="69" t="s">
        <v>71</v>
      </c>
      <c r="D13" s="62" t="s">
        <v>72</v>
      </c>
      <c r="E13" s="45" t="s">
        <v>73</v>
      </c>
      <c r="F13" s="49">
        <v>0.4</v>
      </c>
      <c r="G13" s="70">
        <v>92.85</v>
      </c>
    </row>
    <row r="14" spans="2:7" ht="22.5" x14ac:dyDescent="0.25">
      <c r="B14" s="49">
        <v>12</v>
      </c>
      <c r="C14" s="69" t="s">
        <v>17</v>
      </c>
      <c r="D14" s="62" t="s">
        <v>74</v>
      </c>
      <c r="E14" s="45" t="s">
        <v>75</v>
      </c>
      <c r="F14" s="49">
        <v>0.4</v>
      </c>
      <c r="G14" s="75">
        <v>25</v>
      </c>
    </row>
    <row r="15" spans="2:7" ht="22.5" x14ac:dyDescent="0.25">
      <c r="B15" s="49">
        <v>13</v>
      </c>
      <c r="C15" s="69" t="s">
        <v>76</v>
      </c>
      <c r="D15" s="62" t="s">
        <v>77</v>
      </c>
      <c r="E15" s="45" t="s">
        <v>78</v>
      </c>
      <c r="F15" s="49">
        <v>0.4</v>
      </c>
      <c r="G15" s="75">
        <v>15</v>
      </c>
    </row>
    <row r="16" spans="2:7" ht="22.5" x14ac:dyDescent="0.25">
      <c r="B16" s="49">
        <v>14</v>
      </c>
      <c r="C16" s="69" t="s">
        <v>79</v>
      </c>
      <c r="D16" s="62" t="s">
        <v>80</v>
      </c>
      <c r="E16" s="45" t="s">
        <v>81</v>
      </c>
      <c r="F16" s="49">
        <v>0.22</v>
      </c>
      <c r="G16" s="75">
        <v>15</v>
      </c>
    </row>
    <row r="17" spans="2:7" ht="22.5" x14ac:dyDescent="0.25">
      <c r="B17" s="49">
        <v>15</v>
      </c>
      <c r="C17" s="69" t="s">
        <v>82</v>
      </c>
      <c r="D17" s="62" t="s">
        <v>83</v>
      </c>
      <c r="E17" s="45" t="s">
        <v>84</v>
      </c>
      <c r="F17" s="49">
        <v>0.4</v>
      </c>
      <c r="G17" s="75">
        <v>15</v>
      </c>
    </row>
    <row r="18" spans="2:7" ht="15.75" x14ac:dyDescent="0.25">
      <c r="B18" s="68"/>
      <c r="C18" s="71" t="s">
        <v>7</v>
      </c>
      <c r="D18" s="72"/>
      <c r="E18" s="73"/>
      <c r="F18" s="73"/>
      <c r="G18" s="74">
        <f>SUM(G3:G17)</f>
        <v>467.85</v>
      </c>
    </row>
    <row r="19" spans="2:7" ht="15.75" x14ac:dyDescent="0.25">
      <c r="B19" s="40"/>
      <c r="C19" s="41"/>
      <c r="D19" s="42"/>
      <c r="E19" s="43">
        <v>38</v>
      </c>
      <c r="F19" s="43"/>
      <c r="G19" s="44">
        <v>858.5</v>
      </c>
    </row>
    <row r="20" spans="2:7" ht="15.75" x14ac:dyDescent="0.25">
      <c r="B20" s="40"/>
      <c r="C20" s="41"/>
      <c r="D20" s="42"/>
      <c r="E20" s="43"/>
      <c r="F20" s="43"/>
      <c r="G20" s="44"/>
    </row>
    <row r="21" spans="2:7" x14ac:dyDescent="0.25">
      <c r="B21" s="138" t="s">
        <v>16</v>
      </c>
      <c r="C21" s="138"/>
      <c r="D21" s="138"/>
      <c r="E21" s="138"/>
      <c r="F21" s="138"/>
      <c r="G21" s="138"/>
    </row>
  </sheetData>
  <mergeCells count="2">
    <mergeCell ref="B1:G1"/>
    <mergeCell ref="B21:G21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view="pageBreakPreview" zoomScale="96" zoomScaleNormal="100" zoomScaleSheetLayoutView="96" workbookViewId="0">
      <selection activeCell="G3" sqref="G3"/>
    </sheetView>
  </sheetViews>
  <sheetFormatPr defaultRowHeight="15" x14ac:dyDescent="0.25"/>
  <cols>
    <col min="1" max="1" width="9.140625" style="3"/>
    <col min="2" max="2" width="6" style="3" customWidth="1"/>
    <col min="3" max="3" width="35.42578125" style="3" customWidth="1"/>
    <col min="4" max="4" width="11.28515625" style="3" customWidth="1"/>
    <col min="5" max="5" width="27.85546875" style="3" customWidth="1"/>
    <col min="6" max="6" width="16.85546875" style="3" customWidth="1"/>
    <col min="7" max="7" width="16.140625" style="3" customWidth="1"/>
    <col min="8" max="16384" width="9.140625" style="3"/>
  </cols>
  <sheetData>
    <row r="1" spans="2:7" ht="85.5" customHeight="1" x14ac:dyDescent="0.25">
      <c r="B1" s="139" t="s">
        <v>85</v>
      </c>
      <c r="C1" s="139"/>
      <c r="D1" s="139"/>
      <c r="E1" s="139"/>
      <c r="F1" s="139"/>
      <c r="G1" s="139"/>
    </row>
    <row r="2" spans="2:7" ht="81.75" customHeight="1" x14ac:dyDescent="0.25">
      <c r="B2" s="9" t="s">
        <v>0</v>
      </c>
      <c r="C2" s="9" t="s">
        <v>1</v>
      </c>
      <c r="D2" s="13" t="s">
        <v>10</v>
      </c>
      <c r="E2" s="9" t="s">
        <v>2</v>
      </c>
      <c r="F2" s="9" t="s">
        <v>3</v>
      </c>
      <c r="G2" s="10" t="s">
        <v>4</v>
      </c>
    </row>
    <row r="3" spans="2:7" ht="81.75" customHeight="1" x14ac:dyDescent="0.25">
      <c r="B3" s="9">
        <v>1</v>
      </c>
      <c r="C3" s="82" t="s">
        <v>87</v>
      </c>
      <c r="D3" s="83" t="s">
        <v>88</v>
      </c>
      <c r="E3" s="45" t="s">
        <v>89</v>
      </c>
      <c r="F3" s="46">
        <v>0.4</v>
      </c>
      <c r="G3" s="47">
        <v>15</v>
      </c>
    </row>
    <row r="4" spans="2:7" ht="81.75" customHeight="1" x14ac:dyDescent="0.25">
      <c r="B4" s="9">
        <v>2</v>
      </c>
      <c r="C4" s="54" t="s">
        <v>24</v>
      </c>
      <c r="D4" s="62" t="s">
        <v>25</v>
      </c>
      <c r="E4" s="79" t="s">
        <v>26</v>
      </c>
      <c r="F4" s="52">
        <v>0.4</v>
      </c>
      <c r="G4" s="75">
        <v>50</v>
      </c>
    </row>
    <row r="5" spans="2:7" ht="45" x14ac:dyDescent="0.25">
      <c r="B5" s="14">
        <v>3</v>
      </c>
      <c r="C5" s="53" t="s">
        <v>29</v>
      </c>
      <c r="D5" s="62" t="s">
        <v>30</v>
      </c>
      <c r="E5" s="79" t="s">
        <v>31</v>
      </c>
      <c r="F5" s="66">
        <v>0.4</v>
      </c>
      <c r="G5" s="76">
        <v>35</v>
      </c>
    </row>
    <row r="6" spans="2:7" ht="36" x14ac:dyDescent="0.25">
      <c r="B6" s="14">
        <v>4</v>
      </c>
      <c r="C6" s="80" t="s">
        <v>36</v>
      </c>
      <c r="D6" s="62" t="s">
        <v>37</v>
      </c>
      <c r="E6" s="81" t="s">
        <v>86</v>
      </c>
      <c r="F6" s="49">
        <v>0.22</v>
      </c>
      <c r="G6" s="52">
        <v>0.3</v>
      </c>
    </row>
    <row r="7" spans="2:7" ht="30" x14ac:dyDescent="0.25">
      <c r="B7" s="14">
        <v>5</v>
      </c>
      <c r="C7" s="80" t="s">
        <v>36</v>
      </c>
      <c r="D7" s="62" t="s">
        <v>38</v>
      </c>
      <c r="E7" s="81" t="s">
        <v>39</v>
      </c>
      <c r="F7" s="49">
        <v>0.22</v>
      </c>
      <c r="G7" s="52">
        <v>0.1</v>
      </c>
    </row>
    <row r="11" spans="2:7" x14ac:dyDescent="0.25">
      <c r="C11" s="3" t="s">
        <v>8</v>
      </c>
      <c r="D11" s="51"/>
      <c r="E11" s="3">
        <v>9</v>
      </c>
      <c r="G11" s="6">
        <v>255.4</v>
      </c>
    </row>
    <row r="12" spans="2:7" x14ac:dyDescent="0.25">
      <c r="D12" s="51"/>
      <c r="G12" s="6"/>
    </row>
    <row r="13" spans="2:7" x14ac:dyDescent="0.25">
      <c r="D13" s="51"/>
      <c r="G13" s="6"/>
    </row>
    <row r="14" spans="2:7" x14ac:dyDescent="0.25">
      <c r="D14" s="51"/>
      <c r="G14" s="6"/>
    </row>
    <row r="16" spans="2:7" x14ac:dyDescent="0.25">
      <c r="B16" s="140" t="s">
        <v>12</v>
      </c>
      <c r="C16" s="140"/>
      <c r="D16" s="140"/>
      <c r="E16" s="140"/>
      <c r="F16" s="140"/>
      <c r="G16" s="140"/>
    </row>
    <row r="19" spans="2:7" x14ac:dyDescent="0.25">
      <c r="B19" s="140"/>
      <c r="C19" s="140"/>
      <c r="D19" s="140"/>
      <c r="E19" s="140"/>
      <c r="F19" s="140"/>
      <c r="G19" s="140"/>
    </row>
  </sheetData>
  <mergeCells count="3">
    <mergeCell ref="B1:G1"/>
    <mergeCell ref="B19:G19"/>
    <mergeCell ref="B16:G1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I17"/>
  <sheetViews>
    <sheetView view="pageBreakPreview" zoomScale="91" zoomScaleNormal="100" zoomScaleSheetLayoutView="91" workbookViewId="0">
      <selection activeCell="G4" sqref="G4:G7"/>
    </sheetView>
  </sheetViews>
  <sheetFormatPr defaultColWidth="9.140625" defaultRowHeight="15" x14ac:dyDescent="0.25"/>
  <cols>
    <col min="1" max="1" width="9.140625" style="15"/>
    <col min="2" max="2" width="5.140625" style="16" customWidth="1"/>
    <col min="3" max="3" width="34.7109375" style="15" customWidth="1"/>
    <col min="4" max="4" width="12.28515625" style="15" customWidth="1"/>
    <col min="5" max="5" width="24.85546875" style="15" customWidth="1"/>
    <col min="6" max="6" width="13.85546875" style="15" customWidth="1"/>
    <col min="7" max="7" width="14.140625" style="15" customWidth="1"/>
    <col min="8" max="8" width="13.5703125" style="15" customWidth="1"/>
    <col min="9" max="9" width="11.5703125" style="15" customWidth="1"/>
    <col min="10" max="10" width="22.28515625" style="15" customWidth="1"/>
    <col min="11" max="16384" width="9.140625" style="15"/>
  </cols>
  <sheetData>
    <row r="1" spans="2:9" ht="81.75" customHeight="1" x14ac:dyDescent="0.25">
      <c r="B1" s="141" t="s">
        <v>90</v>
      </c>
      <c r="C1" s="141"/>
      <c r="D1" s="141"/>
      <c r="E1" s="141"/>
      <c r="F1" s="141"/>
      <c r="G1" s="141"/>
      <c r="H1" s="141"/>
      <c r="I1" s="141"/>
    </row>
    <row r="2" spans="2:9" ht="55.9" customHeight="1" x14ac:dyDescent="0.25">
      <c r="B2" s="9" t="s">
        <v>0</v>
      </c>
      <c r="C2" s="9" t="s">
        <v>1</v>
      </c>
      <c r="D2" s="9" t="s">
        <v>5</v>
      </c>
      <c r="E2" s="9" t="s">
        <v>2</v>
      </c>
      <c r="F2" s="27" t="s">
        <v>3</v>
      </c>
      <c r="G2" s="27" t="s">
        <v>4</v>
      </c>
      <c r="H2" s="27" t="s">
        <v>6</v>
      </c>
      <c r="I2" s="36" t="s">
        <v>9</v>
      </c>
    </row>
    <row r="3" spans="2:9" ht="36" x14ac:dyDescent="0.25">
      <c r="B3" s="84">
        <v>1</v>
      </c>
      <c r="C3" s="28" t="s">
        <v>32</v>
      </c>
      <c r="D3" s="124" t="s">
        <v>108</v>
      </c>
      <c r="E3" s="81" t="s">
        <v>33</v>
      </c>
      <c r="F3" s="49">
        <v>0.4</v>
      </c>
      <c r="G3" s="75">
        <v>15</v>
      </c>
      <c r="H3" s="125">
        <v>1</v>
      </c>
      <c r="I3" s="96">
        <v>550</v>
      </c>
    </row>
    <row r="4" spans="2:9" ht="20.45" customHeight="1" x14ac:dyDescent="0.25">
      <c r="B4" s="84">
        <v>2</v>
      </c>
      <c r="C4" s="28" t="s">
        <v>34</v>
      </c>
      <c r="D4" s="39" t="s">
        <v>110</v>
      </c>
      <c r="E4" s="81" t="s">
        <v>35</v>
      </c>
      <c r="F4" s="49">
        <v>0.22</v>
      </c>
      <c r="G4" s="52">
        <v>15</v>
      </c>
      <c r="H4" s="125">
        <v>1</v>
      </c>
      <c r="I4" s="96">
        <v>550</v>
      </c>
    </row>
    <row r="5" spans="2:9" ht="48" x14ac:dyDescent="0.25">
      <c r="B5" s="84">
        <v>3</v>
      </c>
      <c r="C5" s="61" t="s">
        <v>44</v>
      </c>
      <c r="D5" s="55" t="s">
        <v>109</v>
      </c>
      <c r="E5" s="81" t="s">
        <v>46</v>
      </c>
      <c r="F5" s="49">
        <v>0.4</v>
      </c>
      <c r="G5" s="52">
        <v>15</v>
      </c>
      <c r="H5" s="125">
        <v>1</v>
      </c>
      <c r="I5" s="96">
        <v>550</v>
      </c>
    </row>
    <row r="6" spans="2:9" ht="33.75" x14ac:dyDescent="0.25">
      <c r="B6" s="84">
        <v>4</v>
      </c>
      <c r="C6" s="64" t="s">
        <v>53</v>
      </c>
      <c r="D6" s="126" t="s">
        <v>111</v>
      </c>
      <c r="E6" s="48" t="s">
        <v>55</v>
      </c>
      <c r="F6" s="65">
        <v>0.22</v>
      </c>
      <c r="G6" s="66">
        <v>15</v>
      </c>
      <c r="H6" s="125">
        <v>1</v>
      </c>
      <c r="I6" s="96">
        <v>550</v>
      </c>
    </row>
    <row r="7" spans="2:9" ht="15.75" x14ac:dyDescent="0.25">
      <c r="B7" s="84">
        <v>5</v>
      </c>
      <c r="C7" s="54" t="s">
        <v>18</v>
      </c>
      <c r="D7" s="127" t="s">
        <v>107</v>
      </c>
      <c r="E7" s="108" t="s">
        <v>19</v>
      </c>
      <c r="F7" s="25">
        <v>0.4</v>
      </c>
      <c r="G7" s="57">
        <v>15</v>
      </c>
      <c r="H7" s="128">
        <v>1</v>
      </c>
      <c r="I7" s="96">
        <v>550</v>
      </c>
    </row>
    <row r="8" spans="2:9" ht="15.75" x14ac:dyDescent="0.25">
      <c r="B8" s="125"/>
      <c r="C8" s="129" t="s">
        <v>7</v>
      </c>
      <c r="D8" s="130"/>
      <c r="E8" s="112"/>
      <c r="F8" s="112"/>
      <c r="G8" s="113">
        <f>SUM(G3:G7)</f>
        <v>75</v>
      </c>
      <c r="H8" s="131"/>
      <c r="I8" s="114">
        <f>SUM(I3:I7)</f>
        <v>2750</v>
      </c>
    </row>
    <row r="9" spans="2:9" ht="15.75" x14ac:dyDescent="0.25">
      <c r="B9" s="132"/>
      <c r="C9" s="133"/>
      <c r="D9" s="134"/>
      <c r="E9" s="119"/>
      <c r="F9" s="119"/>
      <c r="G9" s="119"/>
      <c r="H9" s="119"/>
      <c r="I9" s="135"/>
    </row>
    <row r="10" spans="2:9" ht="15.75" x14ac:dyDescent="0.25">
      <c r="B10" s="132"/>
      <c r="C10" s="133"/>
      <c r="D10" s="134"/>
      <c r="E10" s="119"/>
      <c r="F10" s="119"/>
      <c r="G10" s="119"/>
      <c r="H10" s="119"/>
      <c r="I10" s="135"/>
    </row>
    <row r="11" spans="2:9" x14ac:dyDescent="0.25">
      <c r="B11" s="116"/>
      <c r="C11" s="119" t="s">
        <v>8</v>
      </c>
      <c r="D11" s="132"/>
      <c r="E11" s="119">
        <f>[1]Договоры!$D$53</f>
        <v>21</v>
      </c>
      <c r="F11" s="115"/>
      <c r="G11" s="136">
        <f>[1]Договоры!$F$53</f>
        <v>315</v>
      </c>
      <c r="H11" s="115"/>
      <c r="I11" s="136">
        <f>[1]Договоры!$H$53</f>
        <v>11550</v>
      </c>
    </row>
    <row r="12" spans="2:9" s="3" customFormat="1" x14ac:dyDescent="0.25">
      <c r="B12" s="116"/>
      <c r="C12" s="119"/>
      <c r="D12" s="132"/>
      <c r="E12" s="119"/>
      <c r="F12" s="115"/>
      <c r="G12" s="115"/>
      <c r="H12" s="115"/>
      <c r="I12" s="136"/>
    </row>
    <row r="13" spans="2:9" s="3" customFormat="1" x14ac:dyDescent="0.25">
      <c r="B13" s="116"/>
      <c r="C13" s="119"/>
      <c r="D13" s="132"/>
      <c r="E13" s="119"/>
      <c r="F13" s="115"/>
      <c r="G13" s="115"/>
      <c r="H13" s="115"/>
      <c r="I13" s="136"/>
    </row>
    <row r="14" spans="2:9" s="3" customFormat="1" x14ac:dyDescent="0.25">
      <c r="B14" s="116"/>
      <c r="C14" s="115"/>
      <c r="D14" s="116"/>
      <c r="E14" s="115"/>
      <c r="F14" s="115"/>
      <c r="G14" s="115"/>
      <c r="H14" s="115"/>
      <c r="I14" s="136"/>
    </row>
    <row r="15" spans="2:9" x14ac:dyDescent="0.25">
      <c r="B15" s="116"/>
      <c r="C15" s="142" t="s">
        <v>13</v>
      </c>
      <c r="D15" s="142"/>
      <c r="E15" s="142"/>
      <c r="F15" s="142"/>
      <c r="G15" s="142"/>
      <c r="H15" s="142"/>
      <c r="I15" s="142"/>
    </row>
    <row r="16" spans="2:9" x14ac:dyDescent="0.25">
      <c r="B16" s="37"/>
      <c r="C16" s="3"/>
      <c r="D16" s="37"/>
      <c r="E16" s="3"/>
      <c r="F16" s="3"/>
      <c r="G16" s="3"/>
      <c r="H16" s="3"/>
      <c r="I16" s="6"/>
    </row>
    <row r="17" spans="2:9" x14ac:dyDescent="0.25">
      <c r="B17" s="37"/>
      <c r="C17" s="140"/>
      <c r="D17" s="140"/>
      <c r="E17" s="140"/>
      <c r="F17" s="140"/>
      <c r="G17" s="140"/>
      <c r="H17" s="140"/>
      <c r="I17" s="140"/>
    </row>
  </sheetData>
  <mergeCells count="3">
    <mergeCell ref="B1:I1"/>
    <mergeCell ref="C17:I17"/>
    <mergeCell ref="C15:I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view="pageBreakPreview" zoomScale="91" zoomScaleNormal="100" zoomScaleSheetLayoutView="91" workbookViewId="0">
      <selection activeCell="E6" sqref="E6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141" t="s">
        <v>112</v>
      </c>
      <c r="C1" s="141"/>
      <c r="D1" s="141"/>
      <c r="E1" s="141"/>
      <c r="F1" s="141"/>
      <c r="G1" s="141"/>
      <c r="H1" s="141"/>
    </row>
    <row r="2" spans="2:9" ht="45" x14ac:dyDescent="0.25">
      <c r="B2" s="9" t="s">
        <v>0</v>
      </c>
      <c r="C2" s="9" t="s">
        <v>1</v>
      </c>
      <c r="D2" s="9" t="s">
        <v>5</v>
      </c>
      <c r="E2" s="9" t="s">
        <v>2</v>
      </c>
      <c r="F2" s="27" t="s">
        <v>3</v>
      </c>
      <c r="G2" s="27" t="s">
        <v>4</v>
      </c>
      <c r="H2" s="10" t="s">
        <v>9</v>
      </c>
    </row>
    <row r="3" spans="2:9" x14ac:dyDescent="0.25">
      <c r="B3" s="22">
        <v>1</v>
      </c>
      <c r="C3" s="18"/>
      <c r="D3" s="26"/>
      <c r="E3" s="2"/>
      <c r="F3" s="34"/>
      <c r="G3" s="34"/>
      <c r="H3" s="35"/>
      <c r="I3" s="6"/>
    </row>
    <row r="4" spans="2:9" ht="15.75" x14ac:dyDescent="0.25">
      <c r="B4" s="21"/>
      <c r="C4" s="11" t="s">
        <v>7</v>
      </c>
      <c r="D4" s="28"/>
      <c r="E4" s="19"/>
      <c r="F4" s="19"/>
      <c r="G4" s="19"/>
      <c r="H4" s="23">
        <f>SUM(H3:H3)</f>
        <v>0</v>
      </c>
    </row>
    <row r="5" spans="2:9" ht="15.75" x14ac:dyDescent="0.25">
      <c r="B5" s="29"/>
      <c r="C5" s="30"/>
      <c r="D5" s="31"/>
      <c r="E5" s="5"/>
      <c r="F5" s="5"/>
      <c r="G5" s="5"/>
      <c r="H5" s="32"/>
    </row>
    <row r="6" spans="2:9" ht="15.75" x14ac:dyDescent="0.25">
      <c r="B6" s="29"/>
      <c r="C6" s="30"/>
      <c r="D6" s="31"/>
      <c r="E6" s="5"/>
      <c r="F6" s="5"/>
      <c r="G6" s="5"/>
      <c r="H6" s="32"/>
    </row>
    <row r="7" spans="2:9" x14ac:dyDescent="0.25">
      <c r="B7" s="8"/>
      <c r="C7" s="5" t="s">
        <v>8</v>
      </c>
      <c r="D7" s="5"/>
      <c r="E7" s="4">
        <v>1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8"/>
      <c r="C9" s="5"/>
      <c r="D9" s="5"/>
      <c r="E9" s="4"/>
      <c r="F9"/>
      <c r="G9"/>
      <c r="H9"/>
    </row>
    <row r="10" spans="2:9" x14ac:dyDescent="0.25">
      <c r="B10" s="8"/>
      <c r="C10" s="5"/>
      <c r="D10" s="5"/>
      <c r="E10" s="4"/>
      <c r="F10"/>
      <c r="G10"/>
      <c r="H10"/>
    </row>
    <row r="11" spans="2:9" x14ac:dyDescent="0.25">
      <c r="B11" s="33"/>
    </row>
    <row r="12" spans="2:9" x14ac:dyDescent="0.25">
      <c r="B12" s="33"/>
      <c r="C12" s="140" t="s">
        <v>13</v>
      </c>
      <c r="D12" s="140"/>
      <c r="E12" s="140"/>
      <c r="F12" s="140"/>
      <c r="G12" s="140"/>
      <c r="H12" s="140"/>
    </row>
    <row r="13" spans="2:9" x14ac:dyDescent="0.25">
      <c r="B13" s="33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selection activeCell="H5" sqref="H5"/>
    </sheetView>
  </sheetViews>
  <sheetFormatPr defaultColWidth="9.140625" defaultRowHeight="15" x14ac:dyDescent="0.25"/>
  <cols>
    <col min="1" max="1" width="9.140625" style="15"/>
    <col min="2" max="2" width="5.140625" style="16" customWidth="1"/>
    <col min="3" max="3" width="37.28515625" style="15" customWidth="1"/>
    <col min="4" max="4" width="12.140625" style="15" customWidth="1"/>
    <col min="5" max="5" width="16.7109375" style="15" customWidth="1"/>
    <col min="6" max="6" width="22.85546875" style="15" customWidth="1"/>
    <col min="7" max="7" width="20.42578125" style="15" customWidth="1"/>
    <col min="8" max="8" width="16.28515625" style="15" customWidth="1"/>
    <col min="9" max="9" width="15.28515625" style="15" customWidth="1"/>
    <col min="10" max="10" width="10.28515625" style="15" bestFit="1" customWidth="1"/>
    <col min="11" max="16384" width="9.140625" style="15"/>
  </cols>
  <sheetData>
    <row r="1" spans="1:11" ht="84" customHeight="1" x14ac:dyDescent="0.25">
      <c r="B1" s="143" t="s">
        <v>91</v>
      </c>
      <c r="C1" s="143"/>
      <c r="D1" s="143"/>
      <c r="E1" s="143"/>
      <c r="F1" s="143"/>
      <c r="G1" s="143"/>
      <c r="H1" s="143"/>
      <c r="I1" s="143"/>
    </row>
    <row r="2" spans="1:11" ht="31.5" x14ac:dyDescent="0.25">
      <c r="B2" s="84" t="s">
        <v>0</v>
      </c>
      <c r="C2" s="84" t="s">
        <v>1</v>
      </c>
      <c r="D2" s="84" t="s">
        <v>14</v>
      </c>
      <c r="E2" s="84" t="s">
        <v>11</v>
      </c>
      <c r="F2" s="84" t="s">
        <v>2</v>
      </c>
      <c r="G2" s="84" t="s">
        <v>3</v>
      </c>
      <c r="H2" s="85" t="s">
        <v>15</v>
      </c>
      <c r="I2" s="85" t="s">
        <v>9</v>
      </c>
    </row>
    <row r="3" spans="1:11" ht="22.5" x14ac:dyDescent="0.25">
      <c r="A3" s="12"/>
      <c r="B3" s="84">
        <v>1</v>
      </c>
      <c r="C3" s="86" t="s">
        <v>92</v>
      </c>
      <c r="D3" s="49" t="s">
        <v>93</v>
      </c>
      <c r="E3" s="87">
        <v>44621</v>
      </c>
      <c r="F3" s="17" t="s">
        <v>94</v>
      </c>
      <c r="G3" s="25">
        <v>0.4</v>
      </c>
      <c r="H3" s="57">
        <v>15</v>
      </c>
      <c r="I3" s="88">
        <v>550</v>
      </c>
    </row>
    <row r="4" spans="1:11" ht="30" x14ac:dyDescent="0.25">
      <c r="B4" s="84">
        <v>2</v>
      </c>
      <c r="C4" s="89" t="s">
        <v>95</v>
      </c>
      <c r="D4" s="25" t="s">
        <v>96</v>
      </c>
      <c r="E4" s="90">
        <v>44622</v>
      </c>
      <c r="F4" s="56" t="s">
        <v>97</v>
      </c>
      <c r="G4" s="21">
        <v>0.22</v>
      </c>
      <c r="H4" s="21">
        <v>15</v>
      </c>
      <c r="I4" s="91">
        <v>550</v>
      </c>
    </row>
    <row r="5" spans="1:11" ht="45" x14ac:dyDescent="0.25">
      <c r="B5" s="84">
        <v>3</v>
      </c>
      <c r="C5" s="92" t="s">
        <v>98</v>
      </c>
      <c r="D5" s="93" t="s">
        <v>99</v>
      </c>
      <c r="E5" s="90">
        <v>44258</v>
      </c>
      <c r="F5" s="94" t="s">
        <v>100</v>
      </c>
      <c r="G5" s="25">
        <v>10</v>
      </c>
      <c r="H5" s="95">
        <v>470</v>
      </c>
      <c r="I5" s="96">
        <v>1187676.1200000001</v>
      </c>
    </row>
    <row r="6" spans="1:11" ht="30" x14ac:dyDescent="0.25">
      <c r="B6" s="84">
        <v>4</v>
      </c>
      <c r="C6" s="53" t="s">
        <v>27</v>
      </c>
      <c r="D6" s="22" t="s">
        <v>42</v>
      </c>
      <c r="E6" s="97">
        <v>44624</v>
      </c>
      <c r="F6" s="98" t="s">
        <v>28</v>
      </c>
      <c r="G6" s="49">
        <v>0.4</v>
      </c>
      <c r="H6" s="75">
        <v>15</v>
      </c>
      <c r="I6" s="99">
        <v>550</v>
      </c>
    </row>
    <row r="7" spans="1:11" ht="22.5" x14ac:dyDescent="0.25">
      <c r="B7" s="84">
        <v>5</v>
      </c>
      <c r="C7" s="50" t="s">
        <v>101</v>
      </c>
      <c r="D7" s="38" t="s">
        <v>102</v>
      </c>
      <c r="E7" s="100">
        <v>44634</v>
      </c>
      <c r="F7" s="45" t="s">
        <v>103</v>
      </c>
      <c r="G7" s="46">
        <v>0.4</v>
      </c>
      <c r="H7" s="47">
        <v>15</v>
      </c>
      <c r="I7" s="101">
        <v>550</v>
      </c>
    </row>
    <row r="8" spans="1:11" ht="33.75" x14ac:dyDescent="0.25">
      <c r="B8" s="84">
        <v>6</v>
      </c>
      <c r="C8" s="1" t="s">
        <v>104</v>
      </c>
      <c r="D8" s="25" t="s">
        <v>105</v>
      </c>
      <c r="E8" s="102">
        <v>44638</v>
      </c>
      <c r="F8" s="24" t="s">
        <v>106</v>
      </c>
      <c r="G8" s="25">
        <v>0.4</v>
      </c>
      <c r="H8" s="57">
        <v>7.5</v>
      </c>
      <c r="I8" s="103">
        <v>550</v>
      </c>
    </row>
    <row r="9" spans="1:11" ht="24" x14ac:dyDescent="0.25">
      <c r="B9" s="84">
        <v>7</v>
      </c>
      <c r="C9" s="80" t="s">
        <v>22</v>
      </c>
      <c r="D9" s="22" t="s">
        <v>41</v>
      </c>
      <c r="E9" s="104">
        <v>44629</v>
      </c>
      <c r="F9" s="79" t="s">
        <v>23</v>
      </c>
      <c r="G9" s="46">
        <v>0.4</v>
      </c>
      <c r="H9" s="47">
        <v>15</v>
      </c>
      <c r="I9" s="68">
        <v>550</v>
      </c>
    </row>
    <row r="10" spans="1:11" ht="36" x14ac:dyDescent="0.25">
      <c r="B10" s="84">
        <v>8</v>
      </c>
      <c r="C10" s="50" t="s">
        <v>20</v>
      </c>
      <c r="D10" s="105" t="s">
        <v>40</v>
      </c>
      <c r="E10" s="104">
        <v>44634</v>
      </c>
      <c r="F10" s="98" t="s">
        <v>21</v>
      </c>
      <c r="G10" s="46">
        <v>0.4</v>
      </c>
      <c r="H10" s="47">
        <v>15</v>
      </c>
      <c r="I10" s="106">
        <v>550</v>
      </c>
    </row>
    <row r="11" spans="1:11" ht="24" x14ac:dyDescent="0.25">
      <c r="B11" s="84">
        <v>9</v>
      </c>
      <c r="C11" s="54" t="s">
        <v>18</v>
      </c>
      <c r="D11" s="38" t="s">
        <v>107</v>
      </c>
      <c r="E11" s="107">
        <v>44648</v>
      </c>
      <c r="F11" s="108" t="s">
        <v>19</v>
      </c>
      <c r="G11" s="25">
        <v>0.4</v>
      </c>
      <c r="H11" s="57">
        <v>15</v>
      </c>
      <c r="I11" s="106">
        <v>550</v>
      </c>
    </row>
    <row r="12" spans="1:11" ht="36" x14ac:dyDescent="0.25">
      <c r="B12" s="84">
        <v>10</v>
      </c>
      <c r="C12" s="109" t="s">
        <v>32</v>
      </c>
      <c r="D12" s="110" t="s">
        <v>108</v>
      </c>
      <c r="E12" s="104">
        <v>44648</v>
      </c>
      <c r="F12" s="81" t="s">
        <v>33</v>
      </c>
      <c r="G12" s="49">
        <v>0.4</v>
      </c>
      <c r="H12" s="75">
        <v>15</v>
      </c>
      <c r="I12" s="96">
        <v>550</v>
      </c>
    </row>
    <row r="13" spans="1:11" ht="48" x14ac:dyDescent="0.25">
      <c r="B13" s="84">
        <v>11</v>
      </c>
      <c r="C13" s="111" t="s">
        <v>44</v>
      </c>
      <c r="D13" s="105" t="s">
        <v>109</v>
      </c>
      <c r="E13" s="104">
        <v>44648</v>
      </c>
      <c r="F13" s="81" t="s">
        <v>46</v>
      </c>
      <c r="G13" s="49">
        <v>0.4</v>
      </c>
      <c r="H13" s="52">
        <v>15</v>
      </c>
      <c r="I13" s="96">
        <v>550</v>
      </c>
    </row>
    <row r="14" spans="1:11" ht="15.75" x14ac:dyDescent="0.25">
      <c r="B14" s="112"/>
      <c r="C14" s="71" t="s">
        <v>7</v>
      </c>
      <c r="D14" s="67"/>
      <c r="E14" s="67"/>
      <c r="F14" s="112"/>
      <c r="G14" s="112"/>
      <c r="H14" s="113">
        <f>SUM(H3:H13)</f>
        <v>612.5</v>
      </c>
      <c r="I14" s="114">
        <f>SUM(I3:I13)</f>
        <v>1193176.1200000001</v>
      </c>
      <c r="K14" s="15">
        <f>I14/1.2</f>
        <v>994313.43333333347</v>
      </c>
    </row>
    <row r="15" spans="1:11" x14ac:dyDescent="0.25">
      <c r="B15" s="115"/>
      <c r="C15" s="115"/>
      <c r="D15" s="115"/>
      <c r="E15" s="115"/>
      <c r="F15" s="115"/>
      <c r="G15" s="115"/>
      <c r="H15" s="116"/>
      <c r="I15" s="117"/>
    </row>
    <row r="16" spans="1:11" x14ac:dyDescent="0.25">
      <c r="B16" s="118"/>
      <c r="C16" s="119" t="s">
        <v>8</v>
      </c>
      <c r="D16" s="119"/>
      <c r="E16" s="120"/>
      <c r="F16" s="118">
        <f>[1]Акты!$D$64</f>
        <v>32</v>
      </c>
      <c r="G16" s="118"/>
      <c r="H16" s="121">
        <f>[1]Акты!$G$64</f>
        <v>1609.5</v>
      </c>
      <c r="I16" s="122">
        <f>[1]Акты!$H$64</f>
        <v>2561008.1800000002</v>
      </c>
    </row>
    <row r="17" spans="2:9" x14ac:dyDescent="0.25">
      <c r="B17" s="118"/>
      <c r="C17" s="119"/>
      <c r="D17" s="119"/>
      <c r="E17" s="120"/>
      <c r="F17" s="118"/>
      <c r="G17" s="118"/>
      <c r="H17" s="123"/>
      <c r="I17" s="118"/>
    </row>
    <row r="18" spans="2:9" x14ac:dyDescent="0.25">
      <c r="B18" s="115"/>
      <c r="C18" s="115"/>
      <c r="D18" s="115"/>
      <c r="E18" s="115"/>
      <c r="F18" s="115"/>
      <c r="G18" s="115"/>
      <c r="H18" s="116"/>
      <c r="I18" s="115"/>
    </row>
    <row r="19" spans="2:9" x14ac:dyDescent="0.25">
      <c r="B19" s="115"/>
      <c r="C19" s="142" t="s">
        <v>13</v>
      </c>
      <c r="D19" s="142"/>
      <c r="E19" s="142"/>
      <c r="F19" s="142"/>
      <c r="G19" s="142"/>
      <c r="H19" s="142"/>
      <c r="I19" s="115"/>
    </row>
  </sheetData>
  <sortState ref="A3:I11">
    <sortCondition ref="E3:E11"/>
  </sortState>
  <mergeCells count="2">
    <mergeCell ref="B1:I1"/>
    <mergeCell ref="C19:H19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2022-04-04T08:31:59Z</dcterms:modified>
</cp:coreProperties>
</file>