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24226"/>
  <xr:revisionPtr revIDLastSave="0" documentId="13_ncr:1_{42ECB7D5-989B-4AFD-BA34-202BB903E6CD}" xr6:coauthVersionLast="46" xr6:coauthVersionMax="46" xr10:uidLastSave="{00000000-0000-0000-0000-000000000000}"/>
  <bookViews>
    <workbookView xWindow="-120" yWindow="-120" windowWidth="29040" windowHeight="15840" firstSheet="1" activeTab="6" xr2:uid="{00000000-000D-0000-FFFF-FFFF00000000}"/>
  </bookViews>
  <sheets>
    <sheet name="K-ИП-2021-2025-Р1" sheetId="4" r:id="rId1"/>
    <sheet name="К-ИП-2021-2025-Р2" sheetId="5" r:id="rId2"/>
    <sheet name="К-ИП-2021-2025-Р3" sheetId="6" r:id="rId3"/>
    <sheet name="К-ИП-2021-2025-Р4 1" sheetId="15" r:id="rId4"/>
    <sheet name="К-ИП-2021-2025-Р4 2" sheetId="20" r:id="rId5"/>
    <sheet name="К-ИП-2021-2025-Р7" sheetId="19" r:id="rId6"/>
    <sheet name="L-ИП-2021-2025-Р8" sheetId="17" r:id="rId7"/>
  </sheets>
  <externalReferences>
    <externalReference r:id="rId8"/>
  </externalReference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6">'L-ИП-2021-2025-Р8'!$27:$27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6">'L-ИП-2021-2025-Р8'!$27:$27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</definedNames>
  <calcPr calcId="191029"/>
</workbook>
</file>

<file path=xl/calcChain.xml><?xml version="1.0" encoding="utf-8"?>
<calcChain xmlns="http://schemas.openxmlformats.org/spreadsheetml/2006/main">
  <c r="R75" i="17" l="1"/>
  <c r="R68" i="19" l="1"/>
  <c r="T77" i="20" l="1"/>
  <c r="S77" i="20"/>
  <c r="T74" i="20"/>
  <c r="S74" i="20"/>
  <c r="S75" i="20"/>
  <c r="R75" i="20"/>
  <c r="R73" i="15"/>
  <c r="R81" i="6" l="1"/>
  <c r="R67" i="5" l="1"/>
  <c r="R68" i="4" l="1"/>
  <c r="K68" i="5" l="1"/>
  <c r="K75" i="17"/>
  <c r="K77" i="20"/>
  <c r="K76" i="20"/>
  <c r="K75" i="20"/>
  <c r="K70" i="19"/>
  <c r="K69" i="19"/>
  <c r="K68" i="19"/>
  <c r="K76" i="17" l="1"/>
  <c r="K77" i="17" s="1"/>
  <c r="K73" i="15" l="1"/>
  <c r="K74" i="15" s="1"/>
  <c r="K75" i="15" s="1"/>
  <c r="K83" i="6"/>
  <c r="K82" i="6"/>
  <c r="K81" i="6"/>
  <c r="K69" i="5" l="1"/>
  <c r="K70" i="5" s="1"/>
  <c r="K69" i="4" l="1"/>
  <c r="K70" i="4" s="1"/>
  <c r="K68" i="4"/>
</calcChain>
</file>

<file path=xl/sharedStrings.xml><?xml version="1.0" encoding="utf-8"?>
<sst xmlns="http://schemas.openxmlformats.org/spreadsheetml/2006/main" count="1294" uniqueCount="401">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</sst>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20">
    <xf numFmtId="0" fontId="0" fillId="0" borderId="0" xfId="0"/>
    <xf numFmtId="0" fontId="7" fillId="0" borderId="0" xfId="1" applyNumberFormat="1" applyFont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5" fillId="0" borderId="0" xfId="2"/>
    <xf numFmtId="0" fontId="8" fillId="0" borderId="0" xfId="1" applyFont="1"/>
    <xf numFmtId="0" fontId="8" fillId="0" borderId="0" xfId="1" applyNumberFormat="1" applyFont="1" applyAlignment="1">
      <alignment horizontal="left" vertical="top"/>
    </xf>
    <xf numFmtId="0" fontId="8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left" vertical="top"/>
    </xf>
    <xf numFmtId="0" fontId="8" fillId="0" borderId="0" xfId="1" applyNumberFormat="1" applyFont="1" applyAlignment="1">
      <alignment horizontal="center" vertical="top"/>
    </xf>
    <xf numFmtId="0" fontId="8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center" vertical="top"/>
    </xf>
    <xf numFmtId="0" fontId="8" fillId="0" borderId="0" xfId="1" applyFont="1" applyBorder="1"/>
    <xf numFmtId="0" fontId="9" fillId="0" borderId="0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 wrapText="1"/>
    </xf>
    <xf numFmtId="0" fontId="8" fillId="0" borderId="1" xfId="1" applyFont="1" applyBorder="1"/>
    <xf numFmtId="0" fontId="8" fillId="0" borderId="1" xfId="1" applyFont="1" applyBorder="1" applyAlignment="1">
      <alignment horizontal="right" vertical="top"/>
    </xf>
    <xf numFmtId="0" fontId="9" fillId="0" borderId="1" xfId="1" applyFont="1" applyBorder="1" applyAlignment="1">
      <alignment horizontal="center" vertical="top"/>
    </xf>
    <xf numFmtId="0" fontId="9" fillId="0" borderId="0" xfId="1" applyNumberFormat="1" applyFont="1" applyAlignment="1">
      <alignment horizontal="center" vertical="top"/>
    </xf>
    <xf numFmtId="49" fontId="9" fillId="0" borderId="0" xfId="1" applyNumberFormat="1" applyFont="1" applyAlignment="1">
      <alignment horizontal="left" vertical="top"/>
    </xf>
    <xf numFmtId="0" fontId="10" fillId="0" borderId="2" xfId="1" applyFont="1" applyBorder="1" applyAlignment="1">
      <alignment horizontal="center" vertical="top" wrapText="1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right" vertical="top" wrapText="1"/>
    </xf>
    <xf numFmtId="0" fontId="10" fillId="0" borderId="0" xfId="1" applyNumberFormat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7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5" fillId="0" borderId="0" xfId="2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NumberFormat="1" applyFont="1" applyAlignment="1">
      <alignment horizontal="left" vertical="center" wrapText="1"/>
    </xf>
    <xf numFmtId="0" fontId="8" fillId="0" borderId="0" xfId="1" applyNumberFormat="1" applyFont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horizontal="left" vertical="center"/>
    </xf>
    <xf numFmtId="0" fontId="17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10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164" fontId="8" fillId="0" borderId="0" xfId="1" applyNumberFormat="1" applyFont="1"/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quotePrefix="1" applyFont="1" applyBorder="1" applyAlignment="1">
      <alignment horizontal="center" vertical="top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/>
    <xf numFmtId="0" fontId="15" fillId="0" borderId="2" xfId="1" applyFont="1" applyBorder="1" applyAlignment="1">
      <alignment horizontal="right" vertical="top"/>
    </xf>
    <xf numFmtId="1" fontId="14" fillId="0" borderId="2" xfId="1" applyNumberFormat="1" applyFont="1" applyBorder="1" applyAlignment="1">
      <alignment horizontal="right" vertical="top" wrapText="1"/>
    </xf>
    <xf numFmtId="1" fontId="15" fillId="0" borderId="2" xfId="1" applyNumberFormat="1" applyFont="1" applyBorder="1" applyAlignment="1">
      <alignment horizontal="right" vertical="top" wrapText="1"/>
    </xf>
    <xf numFmtId="164" fontId="14" fillId="0" borderId="0" xfId="1" applyNumberFormat="1" applyFont="1" applyAlignment="1">
      <alignment horizontal="right" vertical="center"/>
    </xf>
    <xf numFmtId="0" fontId="8" fillId="0" borderId="0" xfId="1" applyFont="1" applyAlignment="1">
      <alignment wrapText="1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8" fillId="0" borderId="0" xfId="1" applyFont="1"/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quotePrefix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4" fillId="0" borderId="2" xfId="1" applyFont="1" applyBorder="1"/>
    <xf numFmtId="0" fontId="11" fillId="0" borderId="2" xfId="1" applyFont="1" applyBorder="1" applyAlignment="1">
      <alignment horizontal="center" vertical="top" wrapText="1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5" fillId="0" borderId="2" xfId="1" applyFont="1" applyBorder="1" applyAlignment="1">
      <alignment horizontal="right" vertical="top" wrapText="1"/>
    </xf>
    <xf numFmtId="0" fontId="15" fillId="0" borderId="2" xfId="1" applyFont="1" applyBorder="1" applyAlignment="1">
      <alignment horizontal="right" vertical="top"/>
    </xf>
    <xf numFmtId="0" fontId="18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/>
    </xf>
    <xf numFmtId="0" fontId="10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top"/>
    </xf>
    <xf numFmtId="0" fontId="14" fillId="0" borderId="0" xfId="1" applyFont="1"/>
    <xf numFmtId="49" fontId="8" fillId="0" borderId="0" xfId="1" applyNumberFormat="1" applyFont="1" applyBorder="1" applyAlignment="1">
      <alignment horizontal="left" vertical="top"/>
    </xf>
    <xf numFmtId="0" fontId="8" fillId="0" borderId="0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top" wrapText="1"/>
    </xf>
    <xf numFmtId="1" fontId="14" fillId="0" borderId="2" xfId="1" applyNumberFormat="1" applyFont="1" applyBorder="1" applyAlignment="1">
      <alignment horizontal="right" vertical="center" wrapText="1"/>
    </xf>
    <xf numFmtId="0" fontId="7" fillId="0" borderId="0" xfId="1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/>
    </xf>
    <xf numFmtId="0" fontId="8" fillId="0" borderId="0" xfId="1" applyFont="1" applyAlignment="1">
      <alignment horizontal="right" vertical="center" wrapText="1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10" fillId="0" borderId="2" xfId="1" quotePrefix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right" vertical="center" wrapText="1"/>
    </xf>
    <xf numFmtId="0" fontId="14" fillId="0" borderId="2" xfId="1" applyFont="1" applyBorder="1" applyAlignment="1">
      <alignment horizontal="right" vertical="center"/>
    </xf>
    <xf numFmtId="0" fontId="14" fillId="0" borderId="2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2" fillId="0" borderId="2" xfId="1" quotePrefix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0" fontId="15" fillId="0" borderId="2" xfId="1" applyFont="1" applyBorder="1" applyAlignment="1">
      <alignment horizontal="right" vertical="center" wrapText="1"/>
    </xf>
    <xf numFmtId="0" fontId="15" fillId="0" borderId="2" xfId="1" applyFont="1" applyBorder="1" applyAlignment="1">
      <alignment horizontal="right" vertical="center"/>
    </xf>
    <xf numFmtId="1" fontId="15" fillId="0" borderId="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1" fontId="8" fillId="0" borderId="0" xfId="1" applyNumberFormat="1" applyFont="1" applyAlignment="1">
      <alignment vertical="center"/>
    </xf>
    <xf numFmtId="1" fontId="8" fillId="0" borderId="0" xfId="1" applyNumberFormat="1" applyFont="1"/>
    <xf numFmtId="0" fontId="11" fillId="0" borderId="2" xfId="1" applyFont="1" applyBorder="1" applyAlignment="1">
      <alignment horizontal="center" vertical="center" textRotation="90" wrapText="1" readingOrder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0" fillId="0" borderId="0" xfId="0" applyAlignment="1">
      <alignment horizontal="right"/>
    </xf>
    <xf numFmtId="0" fontId="8" fillId="0" borderId="3" xfId="1" applyFont="1" applyBorder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7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10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2" fillId="0" borderId="2" xfId="1" applyFont="1" applyBorder="1" applyAlignment="1">
      <alignment horizontal="left" vertical="top" wrapText="1"/>
    </xf>
    <xf numFmtId="0" fontId="10" fillId="0" borderId="0" xfId="1" applyNumberFormat="1" applyFont="1" applyAlignment="1">
      <alignment horizontal="center" vertical="center" wrapText="1"/>
    </xf>
    <xf numFmtId="0" fontId="5" fillId="0" borderId="0" xfId="2" applyAlignment="1">
      <alignment vertical="center" wrapText="1"/>
    </xf>
    <xf numFmtId="0" fontId="16" fillId="0" borderId="0" xfId="1" applyNumberFormat="1" applyFont="1" applyAlignment="1">
      <alignment horizontal="center" vertical="center" wrapText="1"/>
    </xf>
    <xf numFmtId="0" fontId="10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8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0" xfId="1" applyNumberFormat="1" applyFont="1" applyAlignment="1">
      <alignment horizontal="center" vertical="top" wrapText="1"/>
    </xf>
    <xf numFmtId="0" fontId="5" fillId="0" borderId="0" xfId="2" applyAlignment="1">
      <alignment vertical="top" wrapText="1"/>
    </xf>
    <xf numFmtId="0" fontId="16" fillId="0" borderId="0" xfId="1" applyNumberFormat="1" applyFont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top" wrapText="1"/>
    </xf>
    <xf numFmtId="0" fontId="12" fillId="0" borderId="6" xfId="1" applyFont="1" applyBorder="1" applyAlignment="1">
      <alignment horizontal="left" vertical="top" wrapText="1"/>
    </xf>
    <xf numFmtId="0" fontId="3" fillId="0" borderId="2" xfId="4" applyBorder="1" applyAlignment="1">
      <alignment vertical="top" wrapText="1"/>
    </xf>
    <xf numFmtId="0" fontId="10" fillId="0" borderId="2" xfId="1" applyFont="1" applyBorder="1" applyAlignment="1">
      <alignment horizontal="left" vertical="center" wrapText="1"/>
    </xf>
    <xf numFmtId="0" fontId="3" fillId="0" borderId="2" xfId="4" applyBorder="1" applyAlignment="1">
      <alignment vertical="center" wrapText="1"/>
    </xf>
    <xf numFmtId="0" fontId="3" fillId="0" borderId="2" xfId="4" applyBorder="1" applyAlignment="1">
      <alignment wrapText="1"/>
    </xf>
    <xf numFmtId="0" fontId="3" fillId="0" borderId="0" xfId="4" applyAlignment="1">
      <alignment horizontal="right"/>
    </xf>
    <xf numFmtId="0" fontId="3" fillId="0" borderId="0" xfId="4" applyAlignment="1">
      <alignment wrapText="1"/>
    </xf>
    <xf numFmtId="0" fontId="1" fillId="0" borderId="2" xfId="6" applyBorder="1" applyAlignment="1">
      <alignment vertical="top" wrapText="1"/>
    </xf>
    <xf numFmtId="0" fontId="1" fillId="0" borderId="2" xfId="6" applyBorder="1" applyAlignment="1">
      <alignment wrapText="1"/>
    </xf>
    <xf numFmtId="0" fontId="8" fillId="0" borderId="0" xfId="1" applyFont="1" applyBorder="1" applyAlignment="1">
      <alignment horizontal="center" vertical="top" wrapText="1"/>
    </xf>
    <xf numFmtId="0" fontId="3" fillId="0" borderId="0" xfId="4" applyBorder="1" applyAlignment="1">
      <alignment wrapText="1"/>
    </xf>
    <xf numFmtId="0" fontId="1" fillId="0" borderId="0" xfId="6" applyAlignment="1">
      <alignment wrapText="1"/>
    </xf>
    <xf numFmtId="0" fontId="1" fillId="0" borderId="0" xfId="6" applyAlignment="1">
      <alignment horizontal="right"/>
    </xf>
    <xf numFmtId="0" fontId="8" fillId="0" borderId="0" xfId="1" applyFont="1" applyBorder="1" applyAlignment="1">
      <alignment horizontal="center" vertical="center" wrapText="1"/>
    </xf>
    <xf numFmtId="0" fontId="2" fillId="0" borderId="0" xfId="5" applyBorder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5" applyAlignment="1">
      <alignment vertical="center" wrapText="1"/>
    </xf>
    <xf numFmtId="0" fontId="8" fillId="0" borderId="0" xfId="1" applyFont="1" applyAlignment="1">
      <alignment horizontal="right" vertical="center"/>
    </xf>
    <xf numFmtId="0" fontId="2" fillId="0" borderId="0" xfId="5" applyAlignment="1">
      <alignment horizontal="right" vertical="center"/>
    </xf>
    <xf numFmtId="0" fontId="2" fillId="0" borderId="2" xfId="5" applyBorder="1" applyAlignment="1">
      <alignment vertical="center" wrapText="1"/>
    </xf>
    <xf numFmtId="0" fontId="7" fillId="0" borderId="2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1" fontId="0" fillId="0" borderId="0" xfId="0" applyNumberFormat="1"/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4;&#1077;&#1088;&#1095;&#1077;&#1089;&#1082;&#1080;&#1077;%20&#1087;&#1088;&#1077;&#1076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-ИП-2021-2025-Р4"/>
      <sheetName val="К-ИП-2021-2025-Р4 (2)"/>
      <sheetName val="К-ИП-2021-2025-Р4 (3)"/>
      <sheetName val="К-ИП-2021-2025-Р5"/>
      <sheetName val="К-ИП-2021-2025-Р6"/>
      <sheetName val="К-ИП-2021-2025-Р7"/>
      <sheetName val="К-ИП-2021-2025-Р7 (2)"/>
      <sheetName val="К-ИП-2021-2025-Р8"/>
    </sheetNames>
    <sheetDataSet>
      <sheetData sheetId="0">
        <row r="27">
          <cell r="Q27">
            <v>210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38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72" t="s">
        <v>155</v>
      </c>
      <c r="N4" s="172"/>
      <c r="O4" s="172"/>
      <c r="P4" s="172"/>
      <c r="Q4" s="172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75" t="s">
        <v>222</v>
      </c>
      <c r="E12" s="175"/>
      <c r="F12" s="175"/>
      <c r="G12" s="175"/>
      <c r="H12" s="175"/>
      <c r="I12" s="175"/>
      <c r="J12" s="175"/>
      <c r="K12" s="175"/>
      <c r="L12" s="175"/>
      <c r="M12" s="175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76" t="s">
        <v>6</v>
      </c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73" t="s">
        <v>224</v>
      </c>
      <c r="K16" s="174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73" t="s">
        <v>106</v>
      </c>
      <c r="K17" s="174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73" t="s">
        <v>107</v>
      </c>
      <c r="K18" s="174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73" t="s">
        <v>108</v>
      </c>
      <c r="K19" s="174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73" t="s">
        <v>109</v>
      </c>
      <c r="K20" s="174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69" t="s">
        <v>14</v>
      </c>
      <c r="B24" s="189" t="s">
        <v>15</v>
      </c>
      <c r="C24" s="169" t="s">
        <v>16</v>
      </c>
      <c r="D24" s="169" t="s">
        <v>17</v>
      </c>
      <c r="E24" s="169" t="s">
        <v>18</v>
      </c>
      <c r="F24" s="169" t="s">
        <v>19</v>
      </c>
      <c r="G24" s="170"/>
      <c r="H24" s="170"/>
      <c r="I24" s="170"/>
      <c r="J24" s="169" t="s">
        <v>20</v>
      </c>
      <c r="K24" s="188"/>
      <c r="L24" s="188"/>
      <c r="M24" s="188"/>
      <c r="N24" s="188"/>
      <c r="O24" s="169" t="s">
        <v>21</v>
      </c>
      <c r="P24" s="169" t="s">
        <v>22</v>
      </c>
      <c r="Q24" s="168" t="s">
        <v>23</v>
      </c>
    </row>
    <row r="25" spans="1:17" s="7" customFormat="1" ht="18.75" customHeight="1" x14ac:dyDescent="0.2">
      <c r="A25" s="170"/>
      <c r="B25" s="190"/>
      <c r="C25" s="171"/>
      <c r="D25" s="169"/>
      <c r="E25" s="169"/>
      <c r="F25" s="169" t="s">
        <v>24</v>
      </c>
      <c r="G25" s="169" t="s">
        <v>25</v>
      </c>
      <c r="H25" s="170"/>
      <c r="I25" s="170"/>
      <c r="J25" s="169" t="s">
        <v>26</v>
      </c>
      <c r="K25" s="169" t="s">
        <v>24</v>
      </c>
      <c r="L25" s="169" t="s">
        <v>25</v>
      </c>
      <c r="M25" s="170"/>
      <c r="N25" s="170"/>
      <c r="O25" s="169"/>
      <c r="P25" s="169"/>
      <c r="Q25" s="168"/>
    </row>
    <row r="26" spans="1:17" s="7" customFormat="1" ht="22.5" customHeight="1" x14ac:dyDescent="0.2">
      <c r="A26" s="170"/>
      <c r="B26" s="190"/>
      <c r="C26" s="171"/>
      <c r="D26" s="169"/>
      <c r="E26" s="169"/>
      <c r="F26" s="170"/>
      <c r="G26" s="69" t="s">
        <v>27</v>
      </c>
      <c r="H26" s="69" t="s">
        <v>28</v>
      </c>
      <c r="I26" s="69" t="s">
        <v>29</v>
      </c>
      <c r="J26" s="171"/>
      <c r="K26" s="170"/>
      <c r="L26" s="69" t="s">
        <v>27</v>
      </c>
      <c r="M26" s="69" t="s">
        <v>28</v>
      </c>
      <c r="N26" s="69" t="s">
        <v>29</v>
      </c>
      <c r="O26" s="169"/>
      <c r="P26" s="169"/>
      <c r="Q26" s="168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78" t="s">
        <v>157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178" t="s">
        <v>114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178" t="s">
        <v>125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180" t="s">
        <v>153</v>
      </c>
      <c r="B53" s="181"/>
      <c r="C53" s="181"/>
      <c r="D53" s="181"/>
      <c r="E53" s="181"/>
      <c r="F53" s="181"/>
      <c r="G53" s="181"/>
      <c r="H53" s="181"/>
      <c r="I53" s="181"/>
      <c r="J53" s="181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180" t="s">
        <v>69</v>
      </c>
      <c r="B54" s="181"/>
      <c r="C54" s="181"/>
      <c r="D54" s="181"/>
      <c r="E54" s="181"/>
      <c r="F54" s="181"/>
      <c r="G54" s="181"/>
      <c r="H54" s="181"/>
      <c r="I54" s="181"/>
      <c r="J54" s="181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180" t="s">
        <v>70</v>
      </c>
      <c r="B55" s="181"/>
      <c r="C55" s="181"/>
      <c r="D55" s="181"/>
      <c r="E55" s="181"/>
      <c r="F55" s="181"/>
      <c r="G55" s="181"/>
      <c r="H55" s="181"/>
      <c r="I55" s="181"/>
      <c r="J55" s="181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182" t="s">
        <v>71</v>
      </c>
      <c r="B56" s="181"/>
      <c r="C56" s="181"/>
      <c r="D56" s="181"/>
      <c r="E56" s="181"/>
      <c r="F56" s="181"/>
      <c r="G56" s="181"/>
      <c r="H56" s="181"/>
      <c r="I56" s="181"/>
      <c r="J56" s="181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180" t="s">
        <v>72</v>
      </c>
      <c r="B57" s="181"/>
      <c r="C57" s="181"/>
      <c r="D57" s="181"/>
      <c r="E57" s="181"/>
      <c r="F57" s="181"/>
      <c r="G57" s="181"/>
      <c r="H57" s="181"/>
      <c r="I57" s="181"/>
      <c r="J57" s="181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180" t="s">
        <v>73</v>
      </c>
      <c r="B58" s="181"/>
      <c r="C58" s="181"/>
      <c r="D58" s="181"/>
      <c r="E58" s="181"/>
      <c r="F58" s="181"/>
      <c r="G58" s="181"/>
      <c r="H58" s="181"/>
      <c r="I58" s="181"/>
      <c r="J58" s="181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180" t="s">
        <v>74</v>
      </c>
      <c r="B59" s="181"/>
      <c r="C59" s="181"/>
      <c r="D59" s="181"/>
      <c r="E59" s="181"/>
      <c r="F59" s="181"/>
      <c r="G59" s="181"/>
      <c r="H59" s="181"/>
      <c r="I59" s="181"/>
      <c r="J59" s="181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180" t="s">
        <v>102</v>
      </c>
      <c r="B60" s="181"/>
      <c r="C60" s="181"/>
      <c r="D60" s="181"/>
      <c r="E60" s="181"/>
      <c r="F60" s="181"/>
      <c r="G60" s="181"/>
      <c r="H60" s="181"/>
      <c r="I60" s="181"/>
      <c r="J60" s="181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180" t="s">
        <v>75</v>
      </c>
      <c r="B61" s="181"/>
      <c r="C61" s="181"/>
      <c r="D61" s="181"/>
      <c r="E61" s="181"/>
      <c r="F61" s="181"/>
      <c r="G61" s="181"/>
      <c r="H61" s="181"/>
      <c r="I61" s="181"/>
      <c r="J61" s="181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180" t="s">
        <v>76</v>
      </c>
      <c r="B62" s="181"/>
      <c r="C62" s="181"/>
      <c r="D62" s="181"/>
      <c r="E62" s="181"/>
      <c r="F62" s="181"/>
      <c r="G62" s="181"/>
      <c r="H62" s="181"/>
      <c r="I62" s="181"/>
      <c r="J62" s="181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180" t="s">
        <v>77</v>
      </c>
      <c r="B63" s="181"/>
      <c r="C63" s="181"/>
      <c r="D63" s="181"/>
      <c r="E63" s="181"/>
      <c r="F63" s="181"/>
      <c r="G63" s="181"/>
      <c r="H63" s="181"/>
      <c r="I63" s="181"/>
      <c r="J63" s="181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180" t="s">
        <v>78</v>
      </c>
      <c r="B64" s="181"/>
      <c r="C64" s="181"/>
      <c r="D64" s="181"/>
      <c r="E64" s="181"/>
      <c r="F64" s="181"/>
      <c r="G64" s="181"/>
      <c r="H64" s="181"/>
      <c r="I64" s="181"/>
      <c r="J64" s="181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180" t="s">
        <v>79</v>
      </c>
      <c r="B65" s="181"/>
      <c r="C65" s="181"/>
      <c r="D65" s="181"/>
      <c r="E65" s="181"/>
      <c r="F65" s="181"/>
      <c r="G65" s="181"/>
      <c r="H65" s="181"/>
      <c r="I65" s="181"/>
      <c r="J65" s="181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180" t="s">
        <v>80</v>
      </c>
      <c r="B66" s="181"/>
      <c r="C66" s="181"/>
      <c r="D66" s="181"/>
      <c r="E66" s="181"/>
      <c r="F66" s="181"/>
      <c r="G66" s="181"/>
      <c r="H66" s="181"/>
      <c r="I66" s="181"/>
      <c r="J66" s="181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182" t="s">
        <v>81</v>
      </c>
      <c r="B67" s="181"/>
      <c r="C67" s="181"/>
      <c r="D67" s="181"/>
      <c r="E67" s="181"/>
      <c r="F67" s="181"/>
      <c r="G67" s="181"/>
      <c r="H67" s="181"/>
      <c r="I67" s="181"/>
      <c r="J67" s="181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186" t="s">
        <v>227</v>
      </c>
      <c r="B68" s="187"/>
      <c r="C68" s="187"/>
      <c r="D68" s="187"/>
      <c r="E68" s="187"/>
      <c r="F68" s="187"/>
      <c r="G68" s="187"/>
      <c r="H68" s="187"/>
      <c r="I68" s="187"/>
      <c r="J68" s="187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166">
        <f>K68-K67</f>
        <v>185811.09918000014</v>
      </c>
    </row>
    <row r="69" spans="1:18" ht="26.1" customHeight="1" x14ac:dyDescent="0.2">
      <c r="A69" s="180" t="s">
        <v>154</v>
      </c>
      <c r="B69" s="181"/>
      <c r="C69" s="181"/>
      <c r="D69" s="181"/>
      <c r="E69" s="181"/>
      <c r="F69" s="181"/>
      <c r="G69" s="181"/>
      <c r="H69" s="181"/>
      <c r="I69" s="181"/>
      <c r="J69" s="181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182" t="s">
        <v>82</v>
      </c>
      <c r="B70" s="181"/>
      <c r="C70" s="181"/>
      <c r="D70" s="181"/>
      <c r="E70" s="181"/>
      <c r="F70" s="181"/>
      <c r="G70" s="181"/>
      <c r="H70" s="181"/>
      <c r="I70" s="181"/>
      <c r="J70" s="181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83" t="s">
        <v>83</v>
      </c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45"/>
    </row>
    <row r="76" spans="1:18" ht="15" x14ac:dyDescent="0.25">
      <c r="A76" s="185" t="s">
        <v>84</v>
      </c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83" t="s">
        <v>156</v>
      </c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45"/>
    </row>
    <row r="79" spans="1:18" ht="15" x14ac:dyDescent="0.25">
      <c r="A79" s="185" t="s">
        <v>84</v>
      </c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M4:Q4"/>
    <mergeCell ref="J16:K16"/>
    <mergeCell ref="J17:K17"/>
    <mergeCell ref="J18:K18"/>
    <mergeCell ref="J19:K19"/>
    <mergeCell ref="D12:M12"/>
    <mergeCell ref="D15:Q15"/>
    <mergeCell ref="Q24:Q26"/>
    <mergeCell ref="F25:F26"/>
    <mergeCell ref="G25:I25"/>
    <mergeCell ref="J25:J26"/>
    <mergeCell ref="K25:K26"/>
    <mergeCell ref="L25:N25"/>
    <mergeCell ref="F24:I2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40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72" t="s">
        <v>155</v>
      </c>
      <c r="N4" s="172"/>
      <c r="O4" s="172"/>
      <c r="P4" s="172"/>
      <c r="Q4" s="172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76" t="s">
        <v>223</v>
      </c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76" t="s">
        <v>6</v>
      </c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73" t="s">
        <v>225</v>
      </c>
      <c r="K16" s="174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73" t="s">
        <v>158</v>
      </c>
      <c r="K17" s="174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73" t="s">
        <v>159</v>
      </c>
      <c r="K18" s="174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73" t="s">
        <v>160</v>
      </c>
      <c r="K19" s="174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73" t="s">
        <v>161</v>
      </c>
      <c r="K20" s="174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69" t="s">
        <v>14</v>
      </c>
      <c r="B24" s="189" t="s">
        <v>15</v>
      </c>
      <c r="C24" s="169" t="s">
        <v>16</v>
      </c>
      <c r="D24" s="169" t="s">
        <v>17</v>
      </c>
      <c r="E24" s="169" t="s">
        <v>18</v>
      </c>
      <c r="F24" s="169" t="s">
        <v>19</v>
      </c>
      <c r="G24" s="170"/>
      <c r="H24" s="170"/>
      <c r="I24" s="170"/>
      <c r="J24" s="169" t="s">
        <v>20</v>
      </c>
      <c r="K24" s="188"/>
      <c r="L24" s="188"/>
      <c r="M24" s="188"/>
      <c r="N24" s="188"/>
      <c r="O24" s="169" t="s">
        <v>21</v>
      </c>
      <c r="P24" s="169" t="s">
        <v>22</v>
      </c>
      <c r="Q24" s="168" t="s">
        <v>23</v>
      </c>
    </row>
    <row r="25" spans="1:17" ht="18.75" customHeight="1" x14ac:dyDescent="0.2">
      <c r="A25" s="170"/>
      <c r="B25" s="190"/>
      <c r="C25" s="171"/>
      <c r="D25" s="169"/>
      <c r="E25" s="169"/>
      <c r="F25" s="169" t="s">
        <v>24</v>
      </c>
      <c r="G25" s="169" t="s">
        <v>25</v>
      </c>
      <c r="H25" s="170"/>
      <c r="I25" s="170"/>
      <c r="J25" s="169" t="s">
        <v>26</v>
      </c>
      <c r="K25" s="169" t="s">
        <v>24</v>
      </c>
      <c r="L25" s="169" t="s">
        <v>25</v>
      </c>
      <c r="M25" s="170"/>
      <c r="N25" s="170"/>
      <c r="O25" s="169"/>
      <c r="P25" s="169"/>
      <c r="Q25" s="168"/>
    </row>
    <row r="26" spans="1:17" ht="22.5" customHeight="1" x14ac:dyDescent="0.2">
      <c r="A26" s="170"/>
      <c r="B26" s="190"/>
      <c r="C26" s="171"/>
      <c r="D26" s="169"/>
      <c r="E26" s="169"/>
      <c r="F26" s="170"/>
      <c r="G26" s="69" t="s">
        <v>27</v>
      </c>
      <c r="H26" s="69" t="s">
        <v>28</v>
      </c>
      <c r="I26" s="69" t="s">
        <v>29</v>
      </c>
      <c r="J26" s="171"/>
      <c r="K26" s="170"/>
      <c r="L26" s="69" t="s">
        <v>27</v>
      </c>
      <c r="M26" s="69" t="s">
        <v>28</v>
      </c>
      <c r="N26" s="69" t="s">
        <v>29</v>
      </c>
      <c r="O26" s="169"/>
      <c r="P26" s="169"/>
      <c r="Q26" s="16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78" t="s">
        <v>157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178" t="s">
        <v>114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178" t="s">
        <v>125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180" t="s">
        <v>153</v>
      </c>
      <c r="B53" s="181"/>
      <c r="C53" s="181"/>
      <c r="D53" s="181"/>
      <c r="E53" s="181"/>
      <c r="F53" s="181"/>
      <c r="G53" s="181"/>
      <c r="H53" s="181"/>
      <c r="I53" s="181"/>
      <c r="J53" s="181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180" t="s">
        <v>69</v>
      </c>
      <c r="B54" s="181"/>
      <c r="C54" s="181"/>
      <c r="D54" s="181"/>
      <c r="E54" s="181"/>
      <c r="F54" s="181"/>
      <c r="G54" s="181"/>
      <c r="H54" s="181"/>
      <c r="I54" s="181"/>
      <c r="J54" s="181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180" t="s">
        <v>70</v>
      </c>
      <c r="B55" s="181"/>
      <c r="C55" s="181"/>
      <c r="D55" s="181"/>
      <c r="E55" s="181"/>
      <c r="F55" s="181"/>
      <c r="G55" s="181"/>
      <c r="H55" s="181"/>
      <c r="I55" s="181"/>
      <c r="J55" s="181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182" t="s">
        <v>71</v>
      </c>
      <c r="B56" s="181"/>
      <c r="C56" s="181"/>
      <c r="D56" s="181"/>
      <c r="E56" s="181"/>
      <c r="F56" s="181"/>
      <c r="G56" s="181"/>
      <c r="H56" s="181"/>
      <c r="I56" s="181"/>
      <c r="J56" s="181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180" t="s">
        <v>72</v>
      </c>
      <c r="B57" s="181"/>
      <c r="C57" s="181"/>
      <c r="D57" s="181"/>
      <c r="E57" s="181"/>
      <c r="F57" s="181"/>
      <c r="G57" s="181"/>
      <c r="H57" s="181"/>
      <c r="I57" s="181"/>
      <c r="J57" s="181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180" t="s">
        <v>73</v>
      </c>
      <c r="B58" s="181"/>
      <c r="C58" s="181"/>
      <c r="D58" s="181"/>
      <c r="E58" s="181"/>
      <c r="F58" s="181"/>
      <c r="G58" s="181"/>
      <c r="H58" s="181"/>
      <c r="I58" s="181"/>
      <c r="J58" s="181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180" t="s">
        <v>74</v>
      </c>
      <c r="B59" s="181"/>
      <c r="C59" s="181"/>
      <c r="D59" s="181"/>
      <c r="E59" s="181"/>
      <c r="F59" s="181"/>
      <c r="G59" s="181"/>
      <c r="H59" s="181"/>
      <c r="I59" s="181"/>
      <c r="J59" s="181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180" t="s">
        <v>102</v>
      </c>
      <c r="B60" s="181"/>
      <c r="C60" s="181"/>
      <c r="D60" s="181"/>
      <c r="E60" s="181"/>
      <c r="F60" s="181"/>
      <c r="G60" s="181"/>
      <c r="H60" s="181"/>
      <c r="I60" s="181"/>
      <c r="J60" s="181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180" t="s">
        <v>75</v>
      </c>
      <c r="B61" s="181"/>
      <c r="C61" s="181"/>
      <c r="D61" s="181"/>
      <c r="E61" s="181"/>
      <c r="F61" s="181"/>
      <c r="G61" s="181"/>
      <c r="H61" s="181"/>
      <c r="I61" s="181"/>
      <c r="J61" s="181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180" t="s">
        <v>76</v>
      </c>
      <c r="B62" s="181"/>
      <c r="C62" s="181"/>
      <c r="D62" s="181"/>
      <c r="E62" s="181"/>
      <c r="F62" s="181"/>
      <c r="G62" s="181"/>
      <c r="H62" s="181"/>
      <c r="I62" s="181"/>
      <c r="J62" s="181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180" t="s">
        <v>77</v>
      </c>
      <c r="B63" s="181"/>
      <c r="C63" s="181"/>
      <c r="D63" s="181"/>
      <c r="E63" s="181"/>
      <c r="F63" s="181"/>
      <c r="G63" s="181"/>
      <c r="H63" s="181"/>
      <c r="I63" s="181"/>
      <c r="J63" s="181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180" t="s">
        <v>78</v>
      </c>
      <c r="B64" s="181"/>
      <c r="C64" s="181"/>
      <c r="D64" s="181"/>
      <c r="E64" s="181"/>
      <c r="F64" s="181"/>
      <c r="G64" s="181"/>
      <c r="H64" s="181"/>
      <c r="I64" s="181"/>
      <c r="J64" s="181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180" t="s">
        <v>79</v>
      </c>
      <c r="B65" s="181"/>
      <c r="C65" s="181"/>
      <c r="D65" s="181"/>
      <c r="E65" s="181"/>
      <c r="F65" s="181"/>
      <c r="G65" s="181"/>
      <c r="H65" s="181"/>
      <c r="I65" s="181"/>
      <c r="J65" s="181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180" t="s">
        <v>80</v>
      </c>
      <c r="B66" s="181"/>
      <c r="C66" s="181"/>
      <c r="D66" s="181"/>
      <c r="E66" s="181"/>
      <c r="F66" s="181"/>
      <c r="G66" s="181"/>
      <c r="H66" s="181"/>
      <c r="I66" s="181"/>
      <c r="J66" s="181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182" t="s">
        <v>81</v>
      </c>
      <c r="B67" s="181"/>
      <c r="C67" s="181"/>
      <c r="D67" s="181"/>
      <c r="E67" s="181"/>
      <c r="F67" s="181"/>
      <c r="G67" s="181"/>
      <c r="H67" s="181"/>
      <c r="I67" s="181"/>
      <c r="J67" s="181"/>
      <c r="K67" s="30">
        <v>3051013</v>
      </c>
      <c r="L67" s="28"/>
      <c r="M67" s="28"/>
      <c r="N67" s="28"/>
      <c r="O67" s="28"/>
      <c r="P67" s="28"/>
      <c r="Q67" s="80"/>
      <c r="R67" s="167">
        <f>K68-K67</f>
        <v>386776.91800999967</v>
      </c>
    </row>
    <row r="68" spans="1:19" s="45" customFormat="1" ht="26.1" customHeight="1" x14ac:dyDescent="0.25">
      <c r="A68" s="186" t="s">
        <v>385</v>
      </c>
      <c r="B68" s="187"/>
      <c r="C68" s="187"/>
      <c r="D68" s="187"/>
      <c r="E68" s="187"/>
      <c r="F68" s="187"/>
      <c r="G68" s="187"/>
      <c r="H68" s="187"/>
      <c r="I68" s="187"/>
      <c r="J68" s="187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180" t="s">
        <v>154</v>
      </c>
      <c r="B69" s="181"/>
      <c r="C69" s="181"/>
      <c r="D69" s="181"/>
      <c r="E69" s="181"/>
      <c r="F69" s="181"/>
      <c r="G69" s="181"/>
      <c r="H69" s="181"/>
      <c r="I69" s="181"/>
      <c r="J69" s="181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194" t="s">
        <v>82</v>
      </c>
      <c r="B70" s="195"/>
      <c r="C70" s="195"/>
      <c r="D70" s="195"/>
      <c r="E70" s="195"/>
      <c r="F70" s="195"/>
      <c r="G70" s="195"/>
      <c r="H70" s="195"/>
      <c r="I70" s="195"/>
      <c r="J70" s="196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191" t="s">
        <v>83</v>
      </c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</row>
    <row r="75" spans="1:19" ht="15" customHeight="1" x14ac:dyDescent="0.2">
      <c r="A75" s="193" t="s">
        <v>84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83" t="s">
        <v>156</v>
      </c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</row>
    <row r="78" spans="1:19" s="45" customFormat="1" ht="15" x14ac:dyDescent="0.25">
      <c r="A78" s="185" t="s">
        <v>84</v>
      </c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78:Q78"/>
    <mergeCell ref="A74:Q74"/>
    <mergeCell ref="A75:Q75"/>
    <mergeCell ref="A67:J67"/>
    <mergeCell ref="A69:J69"/>
    <mergeCell ref="A70:J70"/>
    <mergeCell ref="A68:J68"/>
    <mergeCell ref="A77:Q77"/>
    <mergeCell ref="A62:J62"/>
    <mergeCell ref="A63:J63"/>
    <mergeCell ref="A64:J64"/>
    <mergeCell ref="A65:J65"/>
    <mergeCell ref="A66:J66"/>
    <mergeCell ref="A57:J57"/>
    <mergeCell ref="A56:J56"/>
    <mergeCell ref="A59:J59"/>
    <mergeCell ref="A60:J60"/>
    <mergeCell ref="A61:J61"/>
    <mergeCell ref="A58:J58"/>
    <mergeCell ref="P24:P26"/>
    <mergeCell ref="Q24:Q26"/>
    <mergeCell ref="F25:F26"/>
    <mergeCell ref="G25:I25"/>
    <mergeCell ref="J25:J26"/>
    <mergeCell ref="K25:K26"/>
    <mergeCell ref="L25:N25"/>
    <mergeCell ref="F24:I24"/>
    <mergeCell ref="C24:C26"/>
    <mergeCell ref="D24:D26"/>
    <mergeCell ref="E24:E26"/>
    <mergeCell ref="J24:N24"/>
    <mergeCell ref="O24:O26"/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2271"/>
  <sheetViews>
    <sheetView showGridLines="0" topLeftCell="A62" zoomScaleNormal="100" zoomScaleSheetLayoutView="75" workbookViewId="0">
      <selection activeCell="R82" sqref="R82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72" t="s">
        <v>155</v>
      </c>
      <c r="N4" s="172"/>
      <c r="O4" s="172"/>
      <c r="P4" s="172"/>
      <c r="Q4" s="172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76" t="s">
        <v>220</v>
      </c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76" t="s">
        <v>6</v>
      </c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73" t="s">
        <v>258</v>
      </c>
      <c r="K16" s="174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73" t="s">
        <v>171</v>
      </c>
      <c r="K17" s="174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73" t="s">
        <v>172</v>
      </c>
      <c r="K18" s="174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73" t="s">
        <v>173</v>
      </c>
      <c r="K19" s="174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73" t="s">
        <v>174</v>
      </c>
      <c r="K20" s="174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69" t="s">
        <v>14</v>
      </c>
      <c r="B24" s="189" t="s">
        <v>15</v>
      </c>
      <c r="C24" s="169" t="s">
        <v>16</v>
      </c>
      <c r="D24" s="169" t="s">
        <v>17</v>
      </c>
      <c r="E24" s="169" t="s">
        <v>18</v>
      </c>
      <c r="F24" s="169" t="s">
        <v>19</v>
      </c>
      <c r="G24" s="170"/>
      <c r="H24" s="170"/>
      <c r="I24" s="170"/>
      <c r="J24" s="169" t="s">
        <v>20</v>
      </c>
      <c r="K24" s="188"/>
      <c r="L24" s="188"/>
      <c r="M24" s="188"/>
      <c r="N24" s="188"/>
      <c r="O24" s="169" t="s">
        <v>21</v>
      </c>
      <c r="P24" s="169" t="s">
        <v>22</v>
      </c>
      <c r="Q24" s="168" t="s">
        <v>23</v>
      </c>
    </row>
    <row r="25" spans="1:17" x14ac:dyDescent="0.2">
      <c r="A25" s="170"/>
      <c r="B25" s="190"/>
      <c r="C25" s="171"/>
      <c r="D25" s="169"/>
      <c r="E25" s="169"/>
      <c r="F25" s="169" t="s">
        <v>24</v>
      </c>
      <c r="G25" s="169" t="s">
        <v>25</v>
      </c>
      <c r="H25" s="170"/>
      <c r="I25" s="170"/>
      <c r="J25" s="169" t="s">
        <v>26</v>
      </c>
      <c r="K25" s="169" t="s">
        <v>24</v>
      </c>
      <c r="L25" s="169" t="s">
        <v>25</v>
      </c>
      <c r="M25" s="170"/>
      <c r="N25" s="170"/>
      <c r="O25" s="169"/>
      <c r="P25" s="169"/>
      <c r="Q25" s="168"/>
    </row>
    <row r="26" spans="1:17" ht="24" x14ac:dyDescent="0.2">
      <c r="A26" s="170"/>
      <c r="B26" s="190"/>
      <c r="C26" s="171"/>
      <c r="D26" s="169"/>
      <c r="E26" s="169"/>
      <c r="F26" s="170"/>
      <c r="G26" s="69" t="s">
        <v>27</v>
      </c>
      <c r="H26" s="69" t="s">
        <v>28</v>
      </c>
      <c r="I26" s="69" t="s">
        <v>29</v>
      </c>
      <c r="J26" s="171"/>
      <c r="K26" s="170"/>
      <c r="L26" s="69" t="s">
        <v>27</v>
      </c>
      <c r="M26" s="69" t="s">
        <v>28</v>
      </c>
      <c r="N26" s="69" t="s">
        <v>29</v>
      </c>
      <c r="O26" s="169"/>
      <c r="P26" s="169"/>
      <c r="Q26" s="16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78" t="s">
        <v>157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178" t="s">
        <v>114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178" t="s">
        <v>125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180" t="s">
        <v>153</v>
      </c>
      <c r="B66" s="181"/>
      <c r="C66" s="181"/>
      <c r="D66" s="181"/>
      <c r="E66" s="181"/>
      <c r="F66" s="181"/>
      <c r="G66" s="181"/>
      <c r="H66" s="181"/>
      <c r="I66" s="181"/>
      <c r="J66" s="181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180" t="s">
        <v>69</v>
      </c>
      <c r="B67" s="181"/>
      <c r="C67" s="181"/>
      <c r="D67" s="181"/>
      <c r="E67" s="181"/>
      <c r="F67" s="181"/>
      <c r="G67" s="181"/>
      <c r="H67" s="181"/>
      <c r="I67" s="181"/>
      <c r="J67" s="181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180" t="s">
        <v>70</v>
      </c>
      <c r="B68" s="181"/>
      <c r="C68" s="181"/>
      <c r="D68" s="181"/>
      <c r="E68" s="181"/>
      <c r="F68" s="181"/>
      <c r="G68" s="181"/>
      <c r="H68" s="181"/>
      <c r="I68" s="181"/>
      <c r="J68" s="181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182" t="s">
        <v>71</v>
      </c>
      <c r="B69" s="181"/>
      <c r="C69" s="181"/>
      <c r="D69" s="181"/>
      <c r="E69" s="181"/>
      <c r="F69" s="181"/>
      <c r="G69" s="181"/>
      <c r="H69" s="181"/>
      <c r="I69" s="181"/>
      <c r="J69" s="181"/>
      <c r="K69" s="28"/>
      <c r="L69" s="28"/>
      <c r="M69" s="28"/>
      <c r="N69" s="28"/>
      <c r="O69" s="28"/>
      <c r="P69" s="28"/>
      <c r="Q69" s="80"/>
    </row>
    <row r="70" spans="1:17" ht="15" x14ac:dyDescent="0.2">
      <c r="A70" s="180" t="s">
        <v>72</v>
      </c>
      <c r="B70" s="181"/>
      <c r="C70" s="181"/>
      <c r="D70" s="181"/>
      <c r="E70" s="181"/>
      <c r="F70" s="181"/>
      <c r="G70" s="181"/>
      <c r="H70" s="181"/>
      <c r="I70" s="181"/>
      <c r="J70" s="181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180" t="s">
        <v>73</v>
      </c>
      <c r="B71" s="181"/>
      <c r="C71" s="181"/>
      <c r="D71" s="181"/>
      <c r="E71" s="181"/>
      <c r="F71" s="181"/>
      <c r="G71" s="181"/>
      <c r="H71" s="181"/>
      <c r="I71" s="181"/>
      <c r="J71" s="181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180" t="s">
        <v>74</v>
      </c>
      <c r="B72" s="181"/>
      <c r="C72" s="181"/>
      <c r="D72" s="181"/>
      <c r="E72" s="181"/>
      <c r="F72" s="181"/>
      <c r="G72" s="181"/>
      <c r="H72" s="181"/>
      <c r="I72" s="181"/>
      <c r="J72" s="181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180" t="s">
        <v>102</v>
      </c>
      <c r="B73" s="181"/>
      <c r="C73" s="181"/>
      <c r="D73" s="181"/>
      <c r="E73" s="181"/>
      <c r="F73" s="181"/>
      <c r="G73" s="181"/>
      <c r="H73" s="181"/>
      <c r="I73" s="181"/>
      <c r="J73" s="181"/>
      <c r="K73" s="28"/>
      <c r="L73" s="28"/>
      <c r="M73" s="28"/>
      <c r="N73" s="28"/>
      <c r="O73" s="28"/>
      <c r="P73" s="28"/>
      <c r="Q73" s="80"/>
    </row>
    <row r="74" spans="1:17" ht="15" x14ac:dyDescent="0.2">
      <c r="A74" s="180" t="s">
        <v>75</v>
      </c>
      <c r="B74" s="181"/>
      <c r="C74" s="181"/>
      <c r="D74" s="181"/>
      <c r="E74" s="181"/>
      <c r="F74" s="181"/>
      <c r="G74" s="181"/>
      <c r="H74" s="181"/>
      <c r="I74" s="181"/>
      <c r="J74" s="181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180" t="s">
        <v>76</v>
      </c>
      <c r="B75" s="181"/>
      <c r="C75" s="181"/>
      <c r="D75" s="181"/>
      <c r="E75" s="181"/>
      <c r="F75" s="181"/>
      <c r="G75" s="181"/>
      <c r="H75" s="181"/>
      <c r="I75" s="181"/>
      <c r="J75" s="181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180" t="s">
        <v>77</v>
      </c>
      <c r="B76" s="181"/>
      <c r="C76" s="181"/>
      <c r="D76" s="181"/>
      <c r="E76" s="181"/>
      <c r="F76" s="181"/>
      <c r="G76" s="181"/>
      <c r="H76" s="181"/>
      <c r="I76" s="181"/>
      <c r="J76" s="181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180" t="s">
        <v>78</v>
      </c>
      <c r="B77" s="181"/>
      <c r="C77" s="181"/>
      <c r="D77" s="181"/>
      <c r="E77" s="181"/>
      <c r="F77" s="181"/>
      <c r="G77" s="181"/>
      <c r="H77" s="181"/>
      <c r="I77" s="181"/>
      <c r="J77" s="181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180" t="s">
        <v>79</v>
      </c>
      <c r="B78" s="181"/>
      <c r="C78" s="181"/>
      <c r="D78" s="181"/>
      <c r="E78" s="181"/>
      <c r="F78" s="181"/>
      <c r="G78" s="181"/>
      <c r="H78" s="181"/>
      <c r="I78" s="181"/>
      <c r="J78" s="181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180" t="s">
        <v>80</v>
      </c>
      <c r="B79" s="181"/>
      <c r="C79" s="181"/>
      <c r="D79" s="181"/>
      <c r="E79" s="181"/>
      <c r="F79" s="181"/>
      <c r="G79" s="181"/>
      <c r="H79" s="181"/>
      <c r="I79" s="181"/>
      <c r="J79" s="181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182" t="s">
        <v>81</v>
      </c>
      <c r="B80" s="181"/>
      <c r="C80" s="181"/>
      <c r="D80" s="181"/>
      <c r="E80" s="181"/>
      <c r="F80" s="181"/>
      <c r="G80" s="181"/>
      <c r="H80" s="181"/>
      <c r="I80" s="181"/>
      <c r="J80" s="181"/>
      <c r="K80" s="30">
        <v>848436</v>
      </c>
      <c r="L80" s="28"/>
      <c r="M80" s="28"/>
      <c r="N80" s="28"/>
      <c r="O80" s="28"/>
      <c r="P80" s="28"/>
      <c r="Q80" s="80"/>
    </row>
    <row r="81" spans="1:18" s="45" customFormat="1" ht="26.25" customHeight="1" x14ac:dyDescent="0.25">
      <c r="A81" s="186" t="s">
        <v>226</v>
      </c>
      <c r="B81" s="187"/>
      <c r="C81" s="187"/>
      <c r="D81" s="187"/>
      <c r="E81" s="187"/>
      <c r="F81" s="187"/>
      <c r="G81" s="187"/>
      <c r="H81" s="187"/>
      <c r="I81" s="187"/>
      <c r="J81" s="187"/>
      <c r="K81" s="82">
        <f>K80*1.065*1.058*1.056*1.053</f>
        <v>1063032.769921225</v>
      </c>
      <c r="L81" s="58"/>
      <c r="M81" s="58"/>
      <c r="N81" s="59"/>
      <c r="O81" s="59"/>
      <c r="P81" s="59"/>
      <c r="Q81" s="59"/>
      <c r="R81" s="166">
        <f>K81-K80</f>
        <v>214596.76992122503</v>
      </c>
    </row>
    <row r="82" spans="1:18" ht="15" x14ac:dyDescent="0.2">
      <c r="A82" s="180" t="s">
        <v>154</v>
      </c>
      <c r="B82" s="181"/>
      <c r="C82" s="181"/>
      <c r="D82" s="181"/>
      <c r="E82" s="181"/>
      <c r="F82" s="181"/>
      <c r="G82" s="181"/>
      <c r="H82" s="181"/>
      <c r="I82" s="181"/>
      <c r="J82" s="181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8" ht="15" x14ac:dyDescent="0.2">
      <c r="A83" s="182" t="s">
        <v>82</v>
      </c>
      <c r="B83" s="181"/>
      <c r="C83" s="181"/>
      <c r="D83" s="181"/>
      <c r="E83" s="181"/>
      <c r="F83" s="181"/>
      <c r="G83" s="181"/>
      <c r="H83" s="181"/>
      <c r="I83" s="181"/>
      <c r="J83" s="181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8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8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8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8" ht="15" x14ac:dyDescent="0.2">
      <c r="A87" s="191" t="s">
        <v>83</v>
      </c>
      <c r="B87" s="192"/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</row>
    <row r="88" spans="1:18" ht="15" x14ac:dyDescent="0.2">
      <c r="A88" s="193" t="s">
        <v>84</v>
      </c>
      <c r="B88" s="192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</row>
    <row r="89" spans="1:18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8" s="45" customFormat="1" ht="15" x14ac:dyDescent="0.25">
      <c r="A90" s="183" t="s">
        <v>156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</row>
    <row r="91" spans="1:18" s="45" customFormat="1" ht="15" x14ac:dyDescent="0.25">
      <c r="A91" s="185" t="s">
        <v>84</v>
      </c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</row>
    <row r="92" spans="1:18" ht="15" x14ac:dyDescent="0.2">
      <c r="A92" s="193"/>
      <c r="B92" s="192"/>
      <c r="C92" s="192"/>
      <c r="D92" s="192"/>
      <c r="E92" s="192"/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</row>
    <row r="93" spans="1:18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8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8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8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M4:Q4"/>
    <mergeCell ref="J16:K16"/>
    <mergeCell ref="J17:K17"/>
    <mergeCell ref="J18:K18"/>
    <mergeCell ref="J19:K19"/>
    <mergeCell ref="D12:N12"/>
    <mergeCell ref="D15:Q15"/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R84"/>
  <sheetViews>
    <sheetView showGridLines="0" topLeftCell="A52" zoomScaleNormal="100" zoomScaleSheetLayoutView="75" workbookViewId="0">
      <selection activeCell="R74" sqref="R74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72" t="s">
        <v>155</v>
      </c>
      <c r="N4" s="172"/>
      <c r="O4" s="172"/>
      <c r="P4" s="172"/>
      <c r="Q4" s="172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175" t="s">
        <v>382</v>
      </c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176" t="s">
        <v>260</v>
      </c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73" t="s">
        <v>261</v>
      </c>
      <c r="K15" s="201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73" t="s">
        <v>262</v>
      </c>
      <c r="K16" s="201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73" t="s">
        <v>263</v>
      </c>
      <c r="K17" s="201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73" t="s">
        <v>264</v>
      </c>
      <c r="K18" s="201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73" t="s">
        <v>265</v>
      </c>
      <c r="K19" s="201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69" t="s">
        <v>14</v>
      </c>
      <c r="B23" s="189" t="s">
        <v>15</v>
      </c>
      <c r="C23" s="169" t="s">
        <v>16</v>
      </c>
      <c r="D23" s="169" t="s">
        <v>17</v>
      </c>
      <c r="E23" s="169" t="s">
        <v>18</v>
      </c>
      <c r="F23" s="169" t="s">
        <v>19</v>
      </c>
      <c r="G23" s="170"/>
      <c r="H23" s="170"/>
      <c r="I23" s="170"/>
      <c r="J23" s="169" t="s">
        <v>20</v>
      </c>
      <c r="K23" s="188"/>
      <c r="L23" s="188"/>
      <c r="M23" s="188"/>
      <c r="N23" s="188"/>
      <c r="O23" s="169" t="s">
        <v>21</v>
      </c>
      <c r="P23" s="169" t="s">
        <v>22</v>
      </c>
      <c r="Q23" s="168" t="s">
        <v>23</v>
      </c>
    </row>
    <row r="24" spans="1:17" ht="18.75" customHeight="1" x14ac:dyDescent="0.2">
      <c r="A24" s="170"/>
      <c r="B24" s="190"/>
      <c r="C24" s="171"/>
      <c r="D24" s="169"/>
      <c r="E24" s="169"/>
      <c r="F24" s="169" t="s">
        <v>24</v>
      </c>
      <c r="G24" s="169" t="s">
        <v>25</v>
      </c>
      <c r="H24" s="170"/>
      <c r="I24" s="170"/>
      <c r="J24" s="169" t="s">
        <v>26</v>
      </c>
      <c r="K24" s="169" t="s">
        <v>24</v>
      </c>
      <c r="L24" s="169" t="s">
        <v>25</v>
      </c>
      <c r="M24" s="170"/>
      <c r="N24" s="170"/>
      <c r="O24" s="169"/>
      <c r="P24" s="169"/>
      <c r="Q24" s="168"/>
    </row>
    <row r="25" spans="1:17" ht="22.5" customHeight="1" x14ac:dyDescent="0.2">
      <c r="A25" s="170"/>
      <c r="B25" s="190"/>
      <c r="C25" s="171"/>
      <c r="D25" s="169"/>
      <c r="E25" s="169"/>
      <c r="F25" s="170"/>
      <c r="G25" s="114" t="s">
        <v>27</v>
      </c>
      <c r="H25" s="114" t="s">
        <v>28</v>
      </c>
      <c r="I25" s="114" t="s">
        <v>29</v>
      </c>
      <c r="J25" s="171"/>
      <c r="K25" s="170"/>
      <c r="L25" s="114" t="s">
        <v>27</v>
      </c>
      <c r="M25" s="114" t="s">
        <v>28</v>
      </c>
      <c r="N25" s="114" t="s">
        <v>29</v>
      </c>
      <c r="O25" s="169"/>
      <c r="P25" s="169"/>
      <c r="Q25" s="168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178" t="s">
        <v>229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178" t="s">
        <v>232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180" t="s">
        <v>255</v>
      </c>
      <c r="B58" s="197"/>
      <c r="C58" s="197"/>
      <c r="D58" s="197"/>
      <c r="E58" s="197"/>
      <c r="F58" s="197"/>
      <c r="G58" s="197"/>
      <c r="H58" s="197"/>
      <c r="I58" s="197"/>
      <c r="J58" s="197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180" t="s">
        <v>69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180" t="s">
        <v>70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182" t="s">
        <v>71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180" t="s">
        <v>72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180" t="s">
        <v>73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180" t="s">
        <v>74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8" ht="15" x14ac:dyDescent="0.2">
      <c r="A65" s="180" t="s">
        <v>102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5"/>
      <c r="L65" s="105"/>
      <c r="M65" s="105"/>
      <c r="N65" s="105"/>
      <c r="O65" s="105"/>
      <c r="P65" s="105"/>
      <c r="Q65" s="106"/>
    </row>
    <row r="66" spans="1:18" ht="15" x14ac:dyDescent="0.2">
      <c r="A66" s="180" t="s">
        <v>75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795604</v>
      </c>
      <c r="L66" s="105"/>
      <c r="M66" s="105"/>
      <c r="N66" s="105"/>
      <c r="O66" s="105"/>
      <c r="P66" s="105"/>
      <c r="Q66" s="106"/>
    </row>
    <row r="67" spans="1:18" ht="15" x14ac:dyDescent="0.2">
      <c r="A67" s="180" t="s">
        <v>76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4">
        <v>165927</v>
      </c>
      <c r="L67" s="105"/>
      <c r="M67" s="105"/>
      <c r="N67" s="105"/>
      <c r="O67" s="105"/>
      <c r="P67" s="105"/>
      <c r="Q67" s="106"/>
    </row>
    <row r="68" spans="1:18" ht="15" x14ac:dyDescent="0.2">
      <c r="A68" s="180" t="s">
        <v>77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166441</v>
      </c>
      <c r="L68" s="105"/>
      <c r="M68" s="105"/>
      <c r="N68" s="105"/>
      <c r="O68" s="105"/>
      <c r="P68" s="105"/>
      <c r="Q68" s="106"/>
    </row>
    <row r="69" spans="1:18" ht="15" x14ac:dyDescent="0.2">
      <c r="A69" s="180" t="s">
        <v>78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148132</v>
      </c>
      <c r="L69" s="105"/>
      <c r="M69" s="105"/>
      <c r="N69" s="105"/>
      <c r="O69" s="105"/>
      <c r="P69" s="105"/>
      <c r="Q69" s="106"/>
    </row>
    <row r="70" spans="1:18" ht="15" x14ac:dyDescent="0.2">
      <c r="A70" s="180" t="s">
        <v>79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79892</v>
      </c>
      <c r="L70" s="105"/>
      <c r="M70" s="105"/>
      <c r="N70" s="105"/>
      <c r="O70" s="105"/>
      <c r="P70" s="105"/>
      <c r="Q70" s="106"/>
    </row>
    <row r="71" spans="1:18" ht="15" x14ac:dyDescent="0.2">
      <c r="A71" s="180" t="s">
        <v>80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26306</v>
      </c>
      <c r="L71" s="105"/>
      <c r="M71" s="105"/>
      <c r="N71" s="105"/>
      <c r="O71" s="105"/>
      <c r="P71" s="105"/>
      <c r="Q71" s="106"/>
    </row>
    <row r="72" spans="1:18" ht="15" x14ac:dyDescent="0.2">
      <c r="A72" s="182" t="s">
        <v>81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11">
        <v>1341609</v>
      </c>
      <c r="L72" s="105"/>
      <c r="M72" s="105"/>
      <c r="N72" s="105"/>
      <c r="O72" s="105"/>
      <c r="P72" s="105"/>
      <c r="Q72" s="106"/>
    </row>
    <row r="73" spans="1:18" ht="31.5" customHeight="1" x14ac:dyDescent="0.2">
      <c r="A73" s="198" t="s">
        <v>383</v>
      </c>
      <c r="B73" s="199"/>
      <c r="C73" s="199"/>
      <c r="D73" s="199"/>
      <c r="E73" s="199"/>
      <c r="F73" s="199"/>
      <c r="G73" s="199"/>
      <c r="H73" s="199"/>
      <c r="I73" s="199"/>
      <c r="J73" s="199"/>
      <c r="K73" s="82">
        <f>K72*1.065</f>
        <v>1428813.585</v>
      </c>
      <c r="L73" s="105"/>
      <c r="M73" s="105"/>
      <c r="N73" s="105"/>
      <c r="O73" s="105"/>
      <c r="P73" s="105"/>
      <c r="Q73" s="106"/>
      <c r="R73" s="167">
        <f>K73-K72</f>
        <v>87204.584999999963</v>
      </c>
    </row>
    <row r="74" spans="1:18" ht="15" x14ac:dyDescent="0.2">
      <c r="A74" s="180" t="s">
        <v>154</v>
      </c>
      <c r="B74" s="197"/>
      <c r="C74" s="197"/>
      <c r="D74" s="197"/>
      <c r="E74" s="197"/>
      <c r="F74" s="197"/>
      <c r="G74" s="197"/>
      <c r="H74" s="197"/>
      <c r="I74" s="197"/>
      <c r="J74" s="197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8" ht="15" x14ac:dyDescent="0.2">
      <c r="A75" s="182" t="s">
        <v>82</v>
      </c>
      <c r="B75" s="197"/>
      <c r="C75" s="197"/>
      <c r="D75" s="197"/>
      <c r="E75" s="197"/>
      <c r="F75" s="197"/>
      <c r="G75" s="197"/>
      <c r="H75" s="197"/>
      <c r="I75" s="197"/>
      <c r="J75" s="197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8" x14ac:dyDescent="0.2">
      <c r="A79" s="31"/>
      <c r="Q79" s="90"/>
    </row>
    <row r="80" spans="1:18" ht="15" x14ac:dyDescent="0.2">
      <c r="A80" s="191" t="s">
        <v>83</v>
      </c>
      <c r="B80" s="192"/>
      <c r="C80" s="192"/>
      <c r="D80" s="192"/>
      <c r="E80" s="192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</row>
    <row r="81" spans="1:17" ht="15" x14ac:dyDescent="0.2">
      <c r="A81" s="193" t="s">
        <v>84</v>
      </c>
      <c r="B81" s="192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183" t="s">
        <v>318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</row>
    <row r="84" spans="1:17" s="45" customFormat="1" ht="15" x14ac:dyDescent="0.25">
      <c r="A84" s="185" t="s">
        <v>84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</row>
  </sheetData>
  <mergeCells count="47">
    <mergeCell ref="D14:Q14"/>
    <mergeCell ref="J15:K15"/>
    <mergeCell ref="J16:K16"/>
    <mergeCell ref="M4:Q4"/>
    <mergeCell ref="D11:Q11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O23:O25"/>
    <mergeCell ref="P23:P25"/>
    <mergeCell ref="Q23:Q25"/>
    <mergeCell ref="F24:F25"/>
    <mergeCell ref="G24:I24"/>
    <mergeCell ref="J24:J25"/>
    <mergeCell ref="K24:K25"/>
    <mergeCell ref="L24:N24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T86"/>
  <sheetViews>
    <sheetView showGridLines="0" topLeftCell="A67" zoomScaleNormal="100" zoomScaleSheetLayoutView="75" workbookViewId="0">
      <selection activeCell="T78" sqref="T78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72" t="s">
        <v>155</v>
      </c>
      <c r="N4" s="172"/>
      <c r="O4" s="172"/>
      <c r="P4" s="172"/>
      <c r="Q4" s="172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05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176" t="s">
        <v>384</v>
      </c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76" t="s">
        <v>260</v>
      </c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73" t="s">
        <v>386</v>
      </c>
      <c r="K16" s="208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73" t="s">
        <v>387</v>
      </c>
      <c r="K17" s="208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73" t="s">
        <v>296</v>
      </c>
      <c r="K18" s="208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73" t="s">
        <v>297</v>
      </c>
      <c r="K19" s="208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73" t="s">
        <v>298</v>
      </c>
      <c r="K20" s="208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73" t="s">
        <v>299</v>
      </c>
      <c r="K21" s="208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69" t="s">
        <v>14</v>
      </c>
      <c r="B25" s="189" t="s">
        <v>15</v>
      </c>
      <c r="C25" s="169" t="s">
        <v>16</v>
      </c>
      <c r="D25" s="169" t="s">
        <v>17</v>
      </c>
      <c r="E25" s="169" t="s">
        <v>18</v>
      </c>
      <c r="F25" s="169" t="s">
        <v>19</v>
      </c>
      <c r="G25" s="170"/>
      <c r="H25" s="170"/>
      <c r="I25" s="170"/>
      <c r="J25" s="169" t="s">
        <v>20</v>
      </c>
      <c r="K25" s="188"/>
      <c r="L25" s="188"/>
      <c r="M25" s="188"/>
      <c r="N25" s="188"/>
      <c r="O25" s="169" t="s">
        <v>21</v>
      </c>
      <c r="P25" s="169" t="s">
        <v>22</v>
      </c>
      <c r="Q25" s="168" t="s">
        <v>23</v>
      </c>
    </row>
    <row r="26" spans="1:17" ht="18.75" customHeight="1" x14ac:dyDescent="0.2">
      <c r="A26" s="170"/>
      <c r="B26" s="190"/>
      <c r="C26" s="171"/>
      <c r="D26" s="169"/>
      <c r="E26" s="169"/>
      <c r="F26" s="169" t="s">
        <v>24</v>
      </c>
      <c r="G26" s="169" t="s">
        <v>25</v>
      </c>
      <c r="H26" s="170"/>
      <c r="I26" s="170"/>
      <c r="J26" s="169" t="s">
        <v>26</v>
      </c>
      <c r="K26" s="169" t="s">
        <v>24</v>
      </c>
      <c r="L26" s="169" t="s">
        <v>25</v>
      </c>
      <c r="M26" s="170"/>
      <c r="N26" s="170"/>
      <c r="O26" s="169"/>
      <c r="P26" s="169"/>
      <c r="Q26" s="168"/>
    </row>
    <row r="27" spans="1:17" ht="22.5" customHeight="1" x14ac:dyDescent="0.2">
      <c r="A27" s="170"/>
      <c r="B27" s="190"/>
      <c r="C27" s="171"/>
      <c r="D27" s="169"/>
      <c r="E27" s="169"/>
      <c r="F27" s="170"/>
      <c r="G27" s="131" t="s">
        <v>27</v>
      </c>
      <c r="H27" s="131" t="s">
        <v>28</v>
      </c>
      <c r="I27" s="131" t="s">
        <v>29</v>
      </c>
      <c r="J27" s="171"/>
      <c r="K27" s="170"/>
      <c r="L27" s="131" t="s">
        <v>27</v>
      </c>
      <c r="M27" s="131" t="s">
        <v>28</v>
      </c>
      <c r="N27" s="131" t="s">
        <v>29</v>
      </c>
      <c r="O27" s="169"/>
      <c r="P27" s="169"/>
      <c r="Q27" s="168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178" t="s">
        <v>257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180" t="s">
        <v>233</v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180" t="s">
        <v>247</v>
      </c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178" t="s">
        <v>232</v>
      </c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180" t="s">
        <v>317</v>
      </c>
      <c r="B59" s="203"/>
      <c r="C59" s="203"/>
      <c r="D59" s="203"/>
      <c r="E59" s="203"/>
      <c r="F59" s="203"/>
      <c r="G59" s="203"/>
      <c r="H59" s="203"/>
      <c r="I59" s="203"/>
      <c r="J59" s="203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180" t="s">
        <v>69</v>
      </c>
      <c r="B60" s="203"/>
      <c r="C60" s="203"/>
      <c r="D60" s="203"/>
      <c r="E60" s="203"/>
      <c r="F60" s="203"/>
      <c r="G60" s="203"/>
      <c r="H60" s="203"/>
      <c r="I60" s="203"/>
      <c r="J60" s="203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180" t="s">
        <v>70</v>
      </c>
      <c r="B61" s="203"/>
      <c r="C61" s="203"/>
      <c r="D61" s="203"/>
      <c r="E61" s="203"/>
      <c r="F61" s="203"/>
      <c r="G61" s="203"/>
      <c r="H61" s="203"/>
      <c r="I61" s="203"/>
      <c r="J61" s="203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182" t="s">
        <v>71</v>
      </c>
      <c r="B62" s="203"/>
      <c r="C62" s="203"/>
      <c r="D62" s="203"/>
      <c r="E62" s="203"/>
      <c r="F62" s="203"/>
      <c r="G62" s="203"/>
      <c r="H62" s="203"/>
      <c r="I62" s="203"/>
      <c r="J62" s="203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180" t="s">
        <v>72</v>
      </c>
      <c r="B63" s="203"/>
      <c r="C63" s="203"/>
      <c r="D63" s="203"/>
      <c r="E63" s="203"/>
      <c r="F63" s="203"/>
      <c r="G63" s="203"/>
      <c r="H63" s="203"/>
      <c r="I63" s="203"/>
      <c r="J63" s="203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180" t="s">
        <v>73</v>
      </c>
      <c r="B64" s="203"/>
      <c r="C64" s="203"/>
      <c r="D64" s="203"/>
      <c r="E64" s="203"/>
      <c r="F64" s="203"/>
      <c r="G64" s="203"/>
      <c r="H64" s="203"/>
      <c r="I64" s="203"/>
      <c r="J64" s="203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20" ht="15" x14ac:dyDescent="0.2">
      <c r="A65" s="180" t="s">
        <v>256</v>
      </c>
      <c r="B65" s="203"/>
      <c r="C65" s="203"/>
      <c r="D65" s="203"/>
      <c r="E65" s="203"/>
      <c r="F65" s="203"/>
      <c r="G65" s="203"/>
      <c r="H65" s="203"/>
      <c r="I65" s="203"/>
      <c r="J65" s="203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20" ht="15" x14ac:dyDescent="0.2">
      <c r="A66" s="180" t="s">
        <v>74</v>
      </c>
      <c r="B66" s="203"/>
      <c r="C66" s="203"/>
      <c r="D66" s="203"/>
      <c r="E66" s="203"/>
      <c r="F66" s="203"/>
      <c r="G66" s="203"/>
      <c r="H66" s="203"/>
      <c r="I66" s="203"/>
      <c r="J66" s="203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20" ht="15" x14ac:dyDescent="0.2">
      <c r="A67" s="180" t="s">
        <v>102</v>
      </c>
      <c r="B67" s="203"/>
      <c r="C67" s="203"/>
      <c r="D67" s="203"/>
      <c r="E67" s="203"/>
      <c r="F67" s="203"/>
      <c r="G67" s="203"/>
      <c r="H67" s="203"/>
      <c r="I67" s="203"/>
      <c r="J67" s="203"/>
      <c r="K67" s="105"/>
      <c r="L67" s="105"/>
      <c r="M67" s="105"/>
      <c r="N67" s="105"/>
      <c r="O67" s="105"/>
      <c r="P67" s="105"/>
      <c r="Q67" s="106"/>
    </row>
    <row r="68" spans="1:20" ht="15" x14ac:dyDescent="0.2">
      <c r="A68" s="180" t="s">
        <v>75</v>
      </c>
      <c r="B68" s="203"/>
      <c r="C68" s="203"/>
      <c r="D68" s="203"/>
      <c r="E68" s="203"/>
      <c r="F68" s="203"/>
      <c r="G68" s="203"/>
      <c r="H68" s="203"/>
      <c r="I68" s="203"/>
      <c r="J68" s="203"/>
      <c r="K68" s="104">
        <v>520002</v>
      </c>
      <c r="L68" s="105"/>
      <c r="M68" s="105"/>
      <c r="N68" s="105"/>
      <c r="O68" s="105"/>
      <c r="P68" s="105"/>
      <c r="Q68" s="106"/>
    </row>
    <row r="69" spans="1:20" ht="15" x14ac:dyDescent="0.2">
      <c r="A69" s="180" t="s">
        <v>76</v>
      </c>
      <c r="B69" s="203"/>
      <c r="C69" s="203"/>
      <c r="D69" s="203"/>
      <c r="E69" s="203"/>
      <c r="F69" s="203"/>
      <c r="G69" s="203"/>
      <c r="H69" s="203"/>
      <c r="I69" s="203"/>
      <c r="J69" s="203"/>
      <c r="K69" s="104">
        <v>31423</v>
      </c>
      <c r="L69" s="105"/>
      <c r="M69" s="105"/>
      <c r="N69" s="105"/>
      <c r="O69" s="105"/>
      <c r="P69" s="105"/>
      <c r="Q69" s="106"/>
    </row>
    <row r="70" spans="1:20" ht="15" x14ac:dyDescent="0.2">
      <c r="A70" s="180" t="s">
        <v>77</v>
      </c>
      <c r="B70" s="203"/>
      <c r="C70" s="203"/>
      <c r="D70" s="203"/>
      <c r="E70" s="203"/>
      <c r="F70" s="203"/>
      <c r="G70" s="203"/>
      <c r="H70" s="203"/>
      <c r="I70" s="203"/>
      <c r="J70" s="203"/>
      <c r="K70" s="104">
        <v>30105</v>
      </c>
      <c r="L70" s="105"/>
      <c r="M70" s="105"/>
      <c r="N70" s="105"/>
      <c r="O70" s="105"/>
      <c r="P70" s="105"/>
      <c r="Q70" s="106"/>
    </row>
    <row r="71" spans="1:20" ht="15" x14ac:dyDescent="0.2">
      <c r="A71" s="180" t="s">
        <v>78</v>
      </c>
      <c r="B71" s="203"/>
      <c r="C71" s="203"/>
      <c r="D71" s="203"/>
      <c r="E71" s="203"/>
      <c r="F71" s="203"/>
      <c r="G71" s="203"/>
      <c r="H71" s="203"/>
      <c r="I71" s="203"/>
      <c r="J71" s="203"/>
      <c r="K71" s="104">
        <v>24317</v>
      </c>
      <c r="L71" s="105"/>
      <c r="M71" s="105"/>
      <c r="N71" s="105"/>
      <c r="O71" s="105"/>
      <c r="P71" s="105"/>
      <c r="Q71" s="106"/>
    </row>
    <row r="72" spans="1:20" ht="15" x14ac:dyDescent="0.2">
      <c r="A72" s="180" t="s">
        <v>79</v>
      </c>
      <c r="B72" s="203"/>
      <c r="C72" s="203"/>
      <c r="D72" s="203"/>
      <c r="E72" s="203"/>
      <c r="F72" s="203"/>
      <c r="G72" s="203"/>
      <c r="H72" s="203"/>
      <c r="I72" s="203"/>
      <c r="J72" s="203"/>
      <c r="K72" s="104">
        <v>16196</v>
      </c>
      <c r="L72" s="105"/>
      <c r="M72" s="105"/>
      <c r="N72" s="105"/>
      <c r="O72" s="105"/>
      <c r="P72" s="105"/>
      <c r="Q72" s="106"/>
    </row>
    <row r="73" spans="1:20" ht="15" x14ac:dyDescent="0.2">
      <c r="A73" s="180" t="s">
        <v>80</v>
      </c>
      <c r="B73" s="203"/>
      <c r="C73" s="203"/>
      <c r="D73" s="203"/>
      <c r="E73" s="203"/>
      <c r="F73" s="203"/>
      <c r="G73" s="203"/>
      <c r="H73" s="203"/>
      <c r="I73" s="203"/>
      <c r="J73" s="203"/>
      <c r="K73" s="104">
        <v>12345</v>
      </c>
      <c r="L73" s="105"/>
      <c r="M73" s="105"/>
      <c r="N73" s="105"/>
      <c r="O73" s="105"/>
      <c r="P73" s="105"/>
      <c r="Q73" s="106"/>
    </row>
    <row r="74" spans="1:20" ht="15" x14ac:dyDescent="0.2">
      <c r="A74" s="182" t="s">
        <v>81</v>
      </c>
      <c r="B74" s="203"/>
      <c r="C74" s="203"/>
      <c r="D74" s="203"/>
      <c r="E74" s="203"/>
      <c r="F74" s="203"/>
      <c r="G74" s="203"/>
      <c r="H74" s="203"/>
      <c r="I74" s="203"/>
      <c r="J74" s="203"/>
      <c r="K74" s="111">
        <v>629591</v>
      </c>
      <c r="L74" s="105"/>
      <c r="M74" s="105"/>
      <c r="N74" s="105"/>
      <c r="O74" s="105"/>
      <c r="P74" s="105"/>
      <c r="Q74" s="106"/>
      <c r="S74" s="167">
        <f>K75+'К-ИП-2021-2025-Р4 1'!K73</f>
        <v>2099328</v>
      </c>
      <c r="T74" s="167">
        <f>S74+'[1]К-ИП-2021-2025-Р4'!$Q$27*1000</f>
        <v>2309328</v>
      </c>
    </row>
    <row r="75" spans="1:20" ht="31.5" customHeight="1" x14ac:dyDescent="0.2">
      <c r="A75" s="198" t="s">
        <v>399</v>
      </c>
      <c r="B75" s="199"/>
      <c r="C75" s="199"/>
      <c r="D75" s="199"/>
      <c r="E75" s="199"/>
      <c r="F75" s="199"/>
      <c r="G75" s="199"/>
      <c r="H75" s="199"/>
      <c r="I75" s="199"/>
      <c r="J75" s="199"/>
      <c r="K75" s="82">
        <f>K74*1.065</f>
        <v>670514.41499999992</v>
      </c>
      <c r="L75" s="105"/>
      <c r="M75" s="105"/>
      <c r="N75" s="105"/>
      <c r="O75" s="105"/>
      <c r="P75" s="105"/>
      <c r="Q75" s="106"/>
      <c r="R75" s="167">
        <f>K75-K74</f>
        <v>40923.414999999921</v>
      </c>
      <c r="S75" s="167">
        <f>R75+'К-ИП-2021-2025-Р4 1'!R73</f>
        <v>128127.99999999988</v>
      </c>
    </row>
    <row r="76" spans="1:20" ht="15" x14ac:dyDescent="0.2">
      <c r="A76" s="180" t="s">
        <v>154</v>
      </c>
      <c r="B76" s="203"/>
      <c r="C76" s="203"/>
      <c r="D76" s="203"/>
      <c r="E76" s="203"/>
      <c r="F76" s="203"/>
      <c r="G76" s="203"/>
      <c r="H76" s="203"/>
      <c r="I76" s="203"/>
      <c r="J76" s="203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20" ht="15" x14ac:dyDescent="0.2">
      <c r="A77" s="182" t="s">
        <v>82</v>
      </c>
      <c r="B77" s="203"/>
      <c r="C77" s="203"/>
      <c r="D77" s="203"/>
      <c r="E77" s="203"/>
      <c r="F77" s="203"/>
      <c r="G77" s="203"/>
      <c r="H77" s="203"/>
      <c r="I77" s="203"/>
      <c r="J77" s="203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  <c r="S77" s="167">
        <f>K77+'К-ИП-2021-2025-Р4 1'!K75+120000+132000</f>
        <v>2771193.5999999996</v>
      </c>
      <c r="T77" s="95">
        <f>S77/1.2</f>
        <v>2309328</v>
      </c>
    </row>
    <row r="82" spans="1:17" ht="15" x14ac:dyDescent="0.2">
      <c r="A82" s="191" t="s">
        <v>83</v>
      </c>
      <c r="B82" s="192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</row>
    <row r="83" spans="1:17" ht="15" x14ac:dyDescent="0.2">
      <c r="A83" s="193" t="s">
        <v>84</v>
      </c>
      <c r="B83" s="192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183" t="s">
        <v>318</v>
      </c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</row>
    <row r="86" spans="1:17" s="45" customFormat="1" ht="15" x14ac:dyDescent="0.25">
      <c r="A86" s="185" t="s">
        <v>84</v>
      </c>
      <c r="B86" s="184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</row>
  </sheetData>
  <mergeCells count="52"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62:J62"/>
    <mergeCell ref="A63:J63"/>
    <mergeCell ref="A64:J64"/>
    <mergeCell ref="A65:J65"/>
    <mergeCell ref="A66:J66"/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R79"/>
  <sheetViews>
    <sheetView showGridLines="0" topLeftCell="A49" zoomScaleNormal="100" zoomScaleSheetLayoutView="75" workbookViewId="0">
      <selection activeCell="R69" sqref="R69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172" t="s">
        <v>155</v>
      </c>
      <c r="N4" s="172"/>
      <c r="O4" s="172"/>
      <c r="P4" s="172"/>
      <c r="Q4" s="172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09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11" t="s">
        <v>357</v>
      </c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11" t="s">
        <v>260</v>
      </c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13" t="s">
        <v>358</v>
      </c>
      <c r="K16" s="214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13" t="s">
        <v>359</v>
      </c>
      <c r="K17" s="214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13" t="s">
        <v>360</v>
      </c>
      <c r="K18" s="214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13" t="s">
        <v>297</v>
      </c>
      <c r="K19" s="214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13" t="s">
        <v>361</v>
      </c>
      <c r="K20" s="214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13" t="s">
        <v>362</v>
      </c>
      <c r="K21" s="214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69" t="s">
        <v>14</v>
      </c>
      <c r="B25" s="189" t="s">
        <v>15</v>
      </c>
      <c r="C25" s="169" t="s">
        <v>16</v>
      </c>
      <c r="D25" s="169" t="s">
        <v>17</v>
      </c>
      <c r="E25" s="169" t="s">
        <v>18</v>
      </c>
      <c r="F25" s="169" t="s">
        <v>19</v>
      </c>
      <c r="G25" s="170"/>
      <c r="H25" s="170"/>
      <c r="I25" s="170"/>
      <c r="J25" s="169" t="s">
        <v>20</v>
      </c>
      <c r="K25" s="188"/>
      <c r="L25" s="188"/>
      <c r="M25" s="188"/>
      <c r="N25" s="188"/>
      <c r="O25" s="169" t="s">
        <v>21</v>
      </c>
      <c r="P25" s="169" t="s">
        <v>22</v>
      </c>
      <c r="Q25" s="168" t="s">
        <v>23</v>
      </c>
    </row>
    <row r="26" spans="1:17" ht="18.75" customHeight="1" x14ac:dyDescent="0.25">
      <c r="A26" s="170"/>
      <c r="B26" s="190"/>
      <c r="C26" s="171"/>
      <c r="D26" s="169"/>
      <c r="E26" s="169"/>
      <c r="F26" s="169" t="s">
        <v>24</v>
      </c>
      <c r="G26" s="169" t="s">
        <v>25</v>
      </c>
      <c r="H26" s="170"/>
      <c r="I26" s="170"/>
      <c r="J26" s="169" t="s">
        <v>26</v>
      </c>
      <c r="K26" s="169" t="s">
        <v>24</v>
      </c>
      <c r="L26" s="169" t="s">
        <v>25</v>
      </c>
      <c r="M26" s="170"/>
      <c r="N26" s="170"/>
      <c r="O26" s="169"/>
      <c r="P26" s="169"/>
      <c r="Q26" s="168"/>
    </row>
    <row r="27" spans="1:17" ht="22.5" customHeight="1" x14ac:dyDescent="0.25">
      <c r="A27" s="170"/>
      <c r="B27" s="190"/>
      <c r="C27" s="171"/>
      <c r="D27" s="169"/>
      <c r="E27" s="169"/>
      <c r="F27" s="170"/>
      <c r="G27" s="120" t="s">
        <v>27</v>
      </c>
      <c r="H27" s="120" t="s">
        <v>28</v>
      </c>
      <c r="I27" s="120" t="s">
        <v>29</v>
      </c>
      <c r="J27" s="171"/>
      <c r="K27" s="170"/>
      <c r="L27" s="120" t="s">
        <v>27</v>
      </c>
      <c r="M27" s="120" t="s">
        <v>28</v>
      </c>
      <c r="N27" s="120" t="s">
        <v>29</v>
      </c>
      <c r="O27" s="169"/>
      <c r="P27" s="169"/>
      <c r="Q27" s="168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16" t="s">
        <v>257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198" t="s">
        <v>233</v>
      </c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198" t="s">
        <v>247</v>
      </c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16" t="s">
        <v>232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198" t="s">
        <v>317</v>
      </c>
      <c r="B52" s="215"/>
      <c r="C52" s="215"/>
      <c r="D52" s="215"/>
      <c r="E52" s="215"/>
      <c r="F52" s="215"/>
      <c r="G52" s="215"/>
      <c r="H52" s="215"/>
      <c r="I52" s="215"/>
      <c r="J52" s="215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198" t="s">
        <v>69</v>
      </c>
      <c r="B53" s="215"/>
      <c r="C53" s="215"/>
      <c r="D53" s="215"/>
      <c r="E53" s="215"/>
      <c r="F53" s="215"/>
      <c r="G53" s="215"/>
      <c r="H53" s="215"/>
      <c r="I53" s="215"/>
      <c r="J53" s="215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198" t="s">
        <v>70</v>
      </c>
      <c r="B54" s="215"/>
      <c r="C54" s="215"/>
      <c r="D54" s="215"/>
      <c r="E54" s="215"/>
      <c r="F54" s="215"/>
      <c r="G54" s="215"/>
      <c r="H54" s="215"/>
      <c r="I54" s="215"/>
      <c r="J54" s="215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17" t="s">
        <v>71</v>
      </c>
      <c r="B55" s="215"/>
      <c r="C55" s="215"/>
      <c r="D55" s="215"/>
      <c r="E55" s="215"/>
      <c r="F55" s="215"/>
      <c r="G55" s="215"/>
      <c r="H55" s="215"/>
      <c r="I55" s="215"/>
      <c r="J55" s="215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198" t="s">
        <v>72</v>
      </c>
      <c r="B56" s="215"/>
      <c r="C56" s="215"/>
      <c r="D56" s="215"/>
      <c r="E56" s="215"/>
      <c r="F56" s="215"/>
      <c r="G56" s="215"/>
      <c r="H56" s="215"/>
      <c r="I56" s="215"/>
      <c r="J56" s="215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198" t="s">
        <v>73</v>
      </c>
      <c r="B57" s="215"/>
      <c r="C57" s="215"/>
      <c r="D57" s="215"/>
      <c r="E57" s="215"/>
      <c r="F57" s="215"/>
      <c r="G57" s="215"/>
      <c r="H57" s="215"/>
      <c r="I57" s="215"/>
      <c r="J57" s="215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198" t="s">
        <v>256</v>
      </c>
      <c r="B58" s="215"/>
      <c r="C58" s="215"/>
      <c r="D58" s="215"/>
      <c r="E58" s="215"/>
      <c r="F58" s="215"/>
      <c r="G58" s="215"/>
      <c r="H58" s="215"/>
      <c r="I58" s="215"/>
      <c r="J58" s="215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198" t="s">
        <v>74</v>
      </c>
      <c r="B59" s="215"/>
      <c r="C59" s="215"/>
      <c r="D59" s="215"/>
      <c r="E59" s="215"/>
      <c r="F59" s="215"/>
      <c r="G59" s="215"/>
      <c r="H59" s="215"/>
      <c r="I59" s="215"/>
      <c r="J59" s="215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198" t="s">
        <v>102</v>
      </c>
      <c r="B60" s="215"/>
      <c r="C60" s="215"/>
      <c r="D60" s="215"/>
      <c r="E60" s="215"/>
      <c r="F60" s="215"/>
      <c r="G60" s="215"/>
      <c r="H60" s="215"/>
      <c r="I60" s="215"/>
      <c r="J60" s="215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198" t="s">
        <v>75</v>
      </c>
      <c r="B61" s="215"/>
      <c r="C61" s="215"/>
      <c r="D61" s="215"/>
      <c r="E61" s="215"/>
      <c r="F61" s="215"/>
      <c r="G61" s="215"/>
      <c r="H61" s="215"/>
      <c r="I61" s="215"/>
      <c r="J61" s="215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198" t="s">
        <v>76</v>
      </c>
      <c r="B62" s="215"/>
      <c r="C62" s="215"/>
      <c r="D62" s="215"/>
      <c r="E62" s="215"/>
      <c r="F62" s="215"/>
      <c r="G62" s="215"/>
      <c r="H62" s="215"/>
      <c r="I62" s="215"/>
      <c r="J62" s="215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198" t="s">
        <v>77</v>
      </c>
      <c r="B63" s="215"/>
      <c r="C63" s="215"/>
      <c r="D63" s="215"/>
      <c r="E63" s="215"/>
      <c r="F63" s="215"/>
      <c r="G63" s="215"/>
      <c r="H63" s="215"/>
      <c r="I63" s="215"/>
      <c r="J63" s="215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198" t="s">
        <v>78</v>
      </c>
      <c r="B64" s="215"/>
      <c r="C64" s="215"/>
      <c r="D64" s="215"/>
      <c r="E64" s="215"/>
      <c r="F64" s="215"/>
      <c r="G64" s="215"/>
      <c r="H64" s="215"/>
      <c r="I64" s="215"/>
      <c r="J64" s="215"/>
      <c r="K64" s="153">
        <v>27039</v>
      </c>
      <c r="L64" s="154"/>
      <c r="M64" s="154"/>
      <c r="N64" s="154"/>
      <c r="O64" s="154"/>
      <c r="P64" s="154"/>
      <c r="Q64" s="155"/>
    </row>
    <row r="65" spans="1:18" ht="15" x14ac:dyDescent="0.25">
      <c r="A65" s="198" t="s">
        <v>79</v>
      </c>
      <c r="B65" s="215"/>
      <c r="C65" s="215"/>
      <c r="D65" s="215"/>
      <c r="E65" s="215"/>
      <c r="F65" s="215"/>
      <c r="G65" s="215"/>
      <c r="H65" s="215"/>
      <c r="I65" s="215"/>
      <c r="J65" s="215"/>
      <c r="K65" s="153">
        <v>15964</v>
      </c>
      <c r="L65" s="154"/>
      <c r="M65" s="154"/>
      <c r="N65" s="154"/>
      <c r="O65" s="154"/>
      <c r="P65" s="154"/>
      <c r="Q65" s="155"/>
    </row>
    <row r="66" spans="1:18" ht="15" x14ac:dyDescent="0.25">
      <c r="A66" s="198" t="s">
        <v>80</v>
      </c>
      <c r="B66" s="215"/>
      <c r="C66" s="215"/>
      <c r="D66" s="215"/>
      <c r="E66" s="215"/>
      <c r="F66" s="215"/>
      <c r="G66" s="215"/>
      <c r="H66" s="215"/>
      <c r="I66" s="215"/>
      <c r="J66" s="215"/>
      <c r="K66" s="153">
        <v>33606</v>
      </c>
      <c r="L66" s="154"/>
      <c r="M66" s="154"/>
      <c r="N66" s="154"/>
      <c r="O66" s="154"/>
      <c r="P66" s="154"/>
      <c r="Q66" s="155"/>
    </row>
    <row r="67" spans="1:18" ht="15" x14ac:dyDescent="0.25">
      <c r="A67" s="217" t="s">
        <v>81</v>
      </c>
      <c r="B67" s="215"/>
      <c r="C67" s="215"/>
      <c r="D67" s="215"/>
      <c r="E67" s="215"/>
      <c r="F67" s="215"/>
      <c r="G67" s="215"/>
      <c r="H67" s="215"/>
      <c r="I67" s="215"/>
      <c r="J67" s="215"/>
      <c r="K67" s="161">
        <v>1713896</v>
      </c>
      <c r="L67" s="154"/>
      <c r="M67" s="154"/>
      <c r="N67" s="154"/>
      <c r="O67" s="154"/>
      <c r="P67" s="154"/>
      <c r="Q67" s="155"/>
    </row>
    <row r="68" spans="1:18" ht="33" customHeight="1" x14ac:dyDescent="0.25">
      <c r="A68" s="198" t="s">
        <v>381</v>
      </c>
      <c r="B68" s="199"/>
      <c r="C68" s="199"/>
      <c r="D68" s="199"/>
      <c r="E68" s="199"/>
      <c r="F68" s="199"/>
      <c r="G68" s="199"/>
      <c r="H68" s="199"/>
      <c r="I68" s="199"/>
      <c r="J68" s="199"/>
      <c r="K68" s="138">
        <f>K67*1.065</f>
        <v>1825299.24</v>
      </c>
      <c r="L68" s="154"/>
      <c r="M68" s="154"/>
      <c r="N68" s="154"/>
      <c r="O68" s="154"/>
      <c r="P68" s="154"/>
      <c r="Q68" s="155"/>
      <c r="R68" s="166">
        <f>K68-K67+174000/1.2</f>
        <v>256403.24</v>
      </c>
    </row>
    <row r="69" spans="1:18" ht="15" x14ac:dyDescent="0.25">
      <c r="A69" s="198" t="s">
        <v>154</v>
      </c>
      <c r="B69" s="215"/>
      <c r="C69" s="215"/>
      <c r="D69" s="215"/>
      <c r="E69" s="215"/>
      <c r="F69" s="215"/>
      <c r="G69" s="215"/>
      <c r="H69" s="215"/>
      <c r="I69" s="215"/>
      <c r="J69" s="215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8" ht="15" x14ac:dyDescent="0.25">
      <c r="A70" s="217" t="s">
        <v>82</v>
      </c>
      <c r="B70" s="215"/>
      <c r="C70" s="215"/>
      <c r="D70" s="215"/>
      <c r="E70" s="215"/>
      <c r="F70" s="215"/>
      <c r="G70" s="215"/>
      <c r="H70" s="215"/>
      <c r="I70" s="215"/>
      <c r="J70" s="215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8" ht="15" x14ac:dyDescent="0.25">
      <c r="A74" s="218"/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2"/>
      <c r="N74" s="212"/>
      <c r="O74" s="212"/>
      <c r="P74" s="212"/>
      <c r="Q74" s="212"/>
    </row>
    <row r="75" spans="1:18" ht="15" x14ac:dyDescent="0.25">
      <c r="A75" s="183" t="s">
        <v>83</v>
      </c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</row>
    <row r="76" spans="1:18" ht="15" x14ac:dyDescent="0.25">
      <c r="A76" s="185" t="s">
        <v>84</v>
      </c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</row>
    <row r="77" spans="1:18" ht="15" x14ac:dyDescent="0.25">
      <c r="A77" s="44"/>
      <c r="B77" s="44"/>
      <c r="C77" s="44"/>
      <c r="D77" s="44"/>
      <c r="E77" s="44"/>
      <c r="Q77" s="65"/>
    </row>
    <row r="78" spans="1:18" ht="15" x14ac:dyDescent="0.25">
      <c r="A78" s="183" t="s">
        <v>318</v>
      </c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</row>
    <row r="79" spans="1:18" ht="15" x14ac:dyDescent="0.25">
      <c r="A79" s="185" t="s">
        <v>84</v>
      </c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</row>
  </sheetData>
  <mergeCells count="53"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  <mergeCell ref="A65:J65"/>
    <mergeCell ref="A54:J54"/>
    <mergeCell ref="A55:J55"/>
    <mergeCell ref="A56:J56"/>
    <mergeCell ref="A57:J57"/>
    <mergeCell ref="A58:J58"/>
    <mergeCell ref="A59:J59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:Q6"/>
    <mergeCell ref="D12:O12"/>
    <mergeCell ref="D15:Q15"/>
    <mergeCell ref="J16:K16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abSelected="1" topLeftCell="A55" zoomScaleNormal="100" zoomScaleSheetLayoutView="75" workbookViewId="0">
      <selection activeCell="R76" sqref="R76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72" t="s">
        <v>155</v>
      </c>
      <c r="N4" s="172"/>
      <c r="O4" s="172"/>
      <c r="P4" s="172"/>
      <c r="Q4" s="172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05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176" t="s">
        <v>356</v>
      </c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176" t="s">
        <v>260</v>
      </c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73" t="s">
        <v>320</v>
      </c>
      <c r="K16" s="201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73" t="s">
        <v>321</v>
      </c>
      <c r="K17" s="201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73" t="s">
        <v>322</v>
      </c>
      <c r="K18" s="201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73" t="s">
        <v>323</v>
      </c>
      <c r="K19" s="201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73" t="s">
        <v>324</v>
      </c>
      <c r="K20" s="201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69" t="s">
        <v>14</v>
      </c>
      <c r="B24" s="189" t="s">
        <v>15</v>
      </c>
      <c r="C24" s="169" t="s">
        <v>16</v>
      </c>
      <c r="D24" s="169" t="s">
        <v>17</v>
      </c>
      <c r="E24" s="169" t="s">
        <v>18</v>
      </c>
      <c r="F24" s="169" t="s">
        <v>19</v>
      </c>
      <c r="G24" s="170"/>
      <c r="H24" s="170"/>
      <c r="I24" s="170"/>
      <c r="J24" s="169" t="s">
        <v>20</v>
      </c>
      <c r="K24" s="188"/>
      <c r="L24" s="188"/>
      <c r="M24" s="188"/>
      <c r="N24" s="188"/>
      <c r="O24" s="169" t="s">
        <v>21</v>
      </c>
      <c r="P24" s="169" t="s">
        <v>22</v>
      </c>
      <c r="Q24" s="168" t="s">
        <v>23</v>
      </c>
    </row>
    <row r="25" spans="1:17" ht="18.75" customHeight="1" x14ac:dyDescent="0.25">
      <c r="A25" s="170"/>
      <c r="B25" s="190"/>
      <c r="C25" s="171"/>
      <c r="D25" s="169"/>
      <c r="E25" s="169"/>
      <c r="F25" s="169" t="s">
        <v>24</v>
      </c>
      <c r="G25" s="169" t="s">
        <v>25</v>
      </c>
      <c r="H25" s="170"/>
      <c r="I25" s="170"/>
      <c r="J25" s="169" t="s">
        <v>26</v>
      </c>
      <c r="K25" s="169" t="s">
        <v>24</v>
      </c>
      <c r="L25" s="169" t="s">
        <v>25</v>
      </c>
      <c r="M25" s="170"/>
      <c r="N25" s="170"/>
      <c r="O25" s="169"/>
      <c r="P25" s="169"/>
      <c r="Q25" s="168"/>
    </row>
    <row r="26" spans="1:17" ht="22.5" customHeight="1" x14ac:dyDescent="0.25">
      <c r="A26" s="170"/>
      <c r="B26" s="190"/>
      <c r="C26" s="171"/>
      <c r="D26" s="169"/>
      <c r="E26" s="169"/>
      <c r="F26" s="170"/>
      <c r="G26" s="114" t="s">
        <v>27</v>
      </c>
      <c r="H26" s="114" t="s">
        <v>28</v>
      </c>
      <c r="I26" s="114" t="s">
        <v>29</v>
      </c>
      <c r="J26" s="171"/>
      <c r="K26" s="170"/>
      <c r="L26" s="114" t="s">
        <v>27</v>
      </c>
      <c r="M26" s="114" t="s">
        <v>28</v>
      </c>
      <c r="N26" s="114" t="s">
        <v>29</v>
      </c>
      <c r="O26" s="169"/>
      <c r="P26" s="169"/>
      <c r="Q26" s="168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178" t="s">
        <v>157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178" t="s">
        <v>114</v>
      </c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178" t="s">
        <v>125</v>
      </c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180" t="s">
        <v>317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180" t="s">
        <v>69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180" t="s">
        <v>70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182" t="s">
        <v>71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5"/>
      <c r="L63" s="105"/>
      <c r="M63" s="105"/>
      <c r="N63" s="105"/>
      <c r="O63" s="105"/>
      <c r="P63" s="105"/>
      <c r="Q63" s="106"/>
    </row>
    <row r="64" spans="1:17" x14ac:dyDescent="0.25">
      <c r="A64" s="180" t="s">
        <v>72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8" x14ac:dyDescent="0.25">
      <c r="A65" s="180" t="s">
        <v>73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4">
        <v>11752</v>
      </c>
      <c r="L65" s="105"/>
      <c r="M65" s="105"/>
      <c r="N65" s="105"/>
      <c r="O65" s="105"/>
      <c r="P65" s="105"/>
      <c r="Q65" s="106"/>
    </row>
    <row r="66" spans="1:18" x14ac:dyDescent="0.25">
      <c r="A66" s="180" t="s">
        <v>74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8" x14ac:dyDescent="0.25">
      <c r="A67" s="180" t="s">
        <v>102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5"/>
      <c r="L67" s="105"/>
      <c r="M67" s="105"/>
      <c r="N67" s="105"/>
      <c r="O67" s="105"/>
      <c r="P67" s="105"/>
      <c r="Q67" s="106"/>
    </row>
    <row r="68" spans="1:18" x14ac:dyDescent="0.25">
      <c r="A68" s="180" t="s">
        <v>75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405556</v>
      </c>
      <c r="L68" s="105"/>
      <c r="M68" s="105"/>
      <c r="N68" s="105"/>
      <c r="O68" s="105"/>
      <c r="P68" s="105"/>
      <c r="Q68" s="106"/>
    </row>
    <row r="69" spans="1:18" x14ac:dyDescent="0.25">
      <c r="A69" s="180" t="s">
        <v>76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148965</v>
      </c>
      <c r="L69" s="105"/>
      <c r="M69" s="105"/>
      <c r="N69" s="105"/>
      <c r="O69" s="105"/>
      <c r="P69" s="105"/>
      <c r="Q69" s="106"/>
    </row>
    <row r="70" spans="1:18" x14ac:dyDescent="0.25">
      <c r="A70" s="180" t="s">
        <v>77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123379</v>
      </c>
      <c r="L70" s="105"/>
      <c r="M70" s="105"/>
      <c r="N70" s="105"/>
      <c r="O70" s="105"/>
      <c r="P70" s="105"/>
      <c r="Q70" s="106"/>
    </row>
    <row r="71" spans="1:18" x14ac:dyDescent="0.25">
      <c r="A71" s="180" t="s">
        <v>78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109807</v>
      </c>
      <c r="L71" s="105"/>
      <c r="M71" s="105"/>
      <c r="N71" s="105"/>
      <c r="O71" s="105"/>
      <c r="P71" s="105"/>
      <c r="Q71" s="106"/>
    </row>
    <row r="72" spans="1:18" x14ac:dyDescent="0.25">
      <c r="A72" s="180" t="s">
        <v>79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04">
        <v>59222</v>
      </c>
      <c r="L72" s="105"/>
      <c r="M72" s="105"/>
      <c r="N72" s="105"/>
      <c r="O72" s="105"/>
      <c r="P72" s="105"/>
      <c r="Q72" s="106"/>
    </row>
    <row r="73" spans="1:18" x14ac:dyDescent="0.25">
      <c r="A73" s="180" t="s">
        <v>80</v>
      </c>
      <c r="B73" s="197"/>
      <c r="C73" s="197"/>
      <c r="D73" s="197"/>
      <c r="E73" s="197"/>
      <c r="F73" s="197"/>
      <c r="G73" s="197"/>
      <c r="H73" s="197"/>
      <c r="I73" s="197"/>
      <c r="J73" s="197"/>
      <c r="K73" s="104">
        <v>16286</v>
      </c>
      <c r="L73" s="105"/>
      <c r="M73" s="105"/>
      <c r="N73" s="105"/>
      <c r="O73" s="105"/>
      <c r="P73" s="105"/>
      <c r="Q73" s="106"/>
    </row>
    <row r="74" spans="1:18" x14ac:dyDescent="0.25">
      <c r="A74" s="182" t="s">
        <v>81</v>
      </c>
      <c r="B74" s="197"/>
      <c r="C74" s="197"/>
      <c r="D74" s="197"/>
      <c r="E74" s="197"/>
      <c r="F74" s="197"/>
      <c r="G74" s="197"/>
      <c r="H74" s="197"/>
      <c r="I74" s="197"/>
      <c r="J74" s="197"/>
      <c r="K74" s="111">
        <v>830574</v>
      </c>
      <c r="L74" s="105"/>
      <c r="M74" s="105"/>
      <c r="N74" s="105"/>
      <c r="O74" s="105"/>
      <c r="P74" s="105"/>
      <c r="Q74" s="106"/>
    </row>
    <row r="75" spans="1:18" ht="31.5" customHeight="1" x14ac:dyDescent="0.25">
      <c r="A75" s="198" t="s">
        <v>400</v>
      </c>
      <c r="B75" s="199"/>
      <c r="C75" s="199"/>
      <c r="D75" s="199"/>
      <c r="E75" s="199"/>
      <c r="F75" s="199"/>
      <c r="G75" s="199"/>
      <c r="H75" s="199"/>
      <c r="I75" s="199"/>
      <c r="J75" s="199"/>
      <c r="K75" s="82">
        <f>K74*1.0649</f>
        <v>884478.25260000001</v>
      </c>
      <c r="L75" s="105"/>
      <c r="M75" s="105"/>
      <c r="N75" s="105"/>
      <c r="O75" s="105"/>
      <c r="P75" s="105"/>
      <c r="Q75" s="106"/>
      <c r="R75" s="219">
        <f>K75-K74</f>
        <v>53904.252600000007</v>
      </c>
    </row>
    <row r="76" spans="1:18" x14ac:dyDescent="0.25">
      <c r="A76" s="180" t="s">
        <v>154</v>
      </c>
      <c r="B76" s="197"/>
      <c r="C76" s="197"/>
      <c r="D76" s="197"/>
      <c r="E76" s="197"/>
      <c r="F76" s="197"/>
      <c r="G76" s="197"/>
      <c r="H76" s="197"/>
      <c r="I76" s="197"/>
      <c r="J76" s="197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8" x14ac:dyDescent="0.25">
      <c r="A77" s="182" t="s">
        <v>82</v>
      </c>
      <c r="B77" s="197"/>
      <c r="C77" s="197"/>
      <c r="D77" s="197"/>
      <c r="E77" s="197"/>
      <c r="F77" s="197"/>
      <c r="G77" s="197"/>
      <c r="H77" s="197"/>
      <c r="I77" s="197"/>
      <c r="J77" s="197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191" t="s">
        <v>83</v>
      </c>
      <c r="B82" s="192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95"/>
    </row>
    <row r="83" spans="1:18" x14ac:dyDescent="0.2">
      <c r="A83" s="193" t="s">
        <v>84</v>
      </c>
      <c r="B83" s="192"/>
      <c r="C83" s="192"/>
      <c r="D83" s="192"/>
      <c r="E83" s="192"/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183" t="s">
        <v>318</v>
      </c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</row>
    <row r="86" spans="1:18" s="45" customFormat="1" x14ac:dyDescent="0.25">
      <c r="A86" s="185" t="s">
        <v>84</v>
      </c>
      <c r="B86" s="184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</row>
  </sheetData>
  <mergeCells count="49">
    <mergeCell ref="J18:K18"/>
    <mergeCell ref="J19:K19"/>
    <mergeCell ref="J20:K20"/>
    <mergeCell ref="A24:A26"/>
    <mergeCell ref="B24:B26"/>
    <mergeCell ref="C24:C26"/>
    <mergeCell ref="D24:D26"/>
    <mergeCell ref="K25:K26"/>
    <mergeCell ref="J24:N24"/>
    <mergeCell ref="A6:Q6"/>
    <mergeCell ref="D12:O12"/>
    <mergeCell ref="D15:Q15"/>
    <mergeCell ref="J16:K16"/>
    <mergeCell ref="J17:K17"/>
    <mergeCell ref="A82:Q82"/>
    <mergeCell ref="A83:Q83"/>
    <mergeCell ref="A85:Q85"/>
    <mergeCell ref="A86:Q86"/>
    <mergeCell ref="M4:Q4"/>
    <mergeCell ref="A69:J69"/>
    <mergeCell ref="A70:J70"/>
    <mergeCell ref="A71:J71"/>
    <mergeCell ref="A72:J72"/>
    <mergeCell ref="A63:J63"/>
    <mergeCell ref="A64:J64"/>
    <mergeCell ref="A65:J65"/>
    <mergeCell ref="A66:J66"/>
    <mergeCell ref="A67:J67"/>
    <mergeCell ref="E24:E26"/>
    <mergeCell ref="F24:I24"/>
    <mergeCell ref="A62:J62"/>
    <mergeCell ref="O24:O26"/>
    <mergeCell ref="A28:Q28"/>
    <mergeCell ref="A68:J68"/>
    <mergeCell ref="L25:N25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A75:J75"/>
    <mergeCell ref="A76:J76"/>
    <mergeCell ref="A77:J77"/>
    <mergeCell ref="A73:J73"/>
    <mergeCell ref="A74:J7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29</vt:i4>
      </vt:variant>
    </vt:vector>
  </HeadingPairs>
  <TitlesOfParts>
    <vt:vector size="36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L-ИП-2021-2025-Р8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'L-ИП-2021-2025-Р8'!Print_Titles</vt:lpstr>
      <vt:lpstr>'К-ИП-2021-2025-Р4 1'!Print_Titles</vt:lpstr>
      <vt:lpstr>'К-ИП-2021-2025-Р4 2'!Print_Titles</vt:lpstr>
      <vt:lpstr>'К-ИП-2021-2025-Р7'!Print_Titles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'L-ИП-2021-2025-Р8'!Заголовки_для_печати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2021-04-16T05:09:10Z</dcterms:modified>
</cp:coreProperties>
</file>