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B773935C-78AA-40B7-8B9C-16324C69CDC2}" xr6:coauthVersionLast="45" xr6:coauthVersionMax="45" xr10:uidLastSave="{00000000-0000-0000-0000-000000000000}"/>
  <bookViews>
    <workbookView xWindow="-120" yWindow="-120" windowWidth="29040" windowHeight="15840" tabRatio="672" firstSheet="10" activeTab="10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state="hidden" r:id="rId4"/>
    <sheet name="май 2020" sheetId="24" state="hidden" r:id="rId5"/>
    <sheet name="июнь 2020" sheetId="25" state="hidden" r:id="rId6"/>
    <sheet name="июль 2020" sheetId="26" state="hidden" r:id="rId7"/>
    <sheet name="август 2020" sheetId="27" state="hidden" r:id="rId8"/>
    <sheet name="сентябрь 2020" sheetId="28" state="hidden" r:id="rId9"/>
    <sheet name="октябрь 2020" sheetId="29" state="hidden" r:id="rId10"/>
    <sheet name="ноябрь 2020" sheetId="30" r:id="rId11"/>
    <sheet name="февраль 2019" sheetId="9" state="hidden" r:id="rId12"/>
    <sheet name="март 2019" sheetId="10" state="hidden" r:id="rId13"/>
    <sheet name="апрель 2019" sheetId="11" state="hidden" r:id="rId14"/>
    <sheet name="май 2019" sheetId="12" state="hidden" r:id="rId15"/>
    <sheet name="июнь 2019" sheetId="13" state="hidden" r:id="rId16"/>
    <sheet name="июль 2019" sheetId="14" state="hidden" r:id="rId17"/>
    <sheet name="август 2019" sheetId="15" state="hidden" r:id="rId18"/>
    <sheet name="сентябрь 2019" sheetId="16" state="hidden" r:id="rId19"/>
    <sheet name="октябрь 2019" sheetId="18" state="hidden" r:id="rId20"/>
    <sheet name="ноябрь 2019" sheetId="19" state="hidden" r:id="rId21"/>
    <sheet name="декабрь 2019" sheetId="20" state="hidden" r:id="rId22"/>
  </sheets>
  <definedNames>
    <definedName name="_xlnm.Print_Area" localSheetId="17">'август 2019'!$A$1:$H$26</definedName>
    <definedName name="_xlnm.Print_Area" localSheetId="7">'август 2020'!$A$1:$H$26</definedName>
    <definedName name="_xlnm.Print_Area" localSheetId="13">'апрель 2019'!$A$1:$H$26</definedName>
    <definedName name="_xlnm.Print_Area" localSheetId="3">'апрель 2020'!$A$1:$H$26</definedName>
    <definedName name="_xlnm.Print_Area" localSheetId="21">'декабрь 2019'!$A$1:$H$26</definedName>
    <definedName name="_xlnm.Print_Area" localSheetId="16">'июль 2019'!$A$1:$H$26</definedName>
    <definedName name="_xlnm.Print_Area" localSheetId="6">'июль 2020'!$A$1:$H$26</definedName>
    <definedName name="_xlnm.Print_Area" localSheetId="15">'июнь 2019'!$A$1:$H$26</definedName>
    <definedName name="_xlnm.Print_Area" localSheetId="5">'июнь 2020'!$A$1:$H$26</definedName>
    <definedName name="_xlnm.Print_Area" localSheetId="14">'май 2019'!$A$1:$H$26</definedName>
    <definedName name="_xlnm.Print_Area" localSheetId="4">'май 2020'!$A$1:$H$26</definedName>
    <definedName name="_xlnm.Print_Area" localSheetId="12">'март 2019'!$A$1:$H$26</definedName>
    <definedName name="_xlnm.Print_Area" localSheetId="2">'март 2020'!$A$1:$H$26</definedName>
    <definedName name="_xlnm.Print_Area" localSheetId="20">'ноябрь 2019'!$A$1:$H$26</definedName>
    <definedName name="_xlnm.Print_Area" localSheetId="10">'ноябрь 2020'!$A$1:$H$26</definedName>
    <definedName name="_xlnm.Print_Area" localSheetId="19">'октябрь 2019'!$A$1:$H$26</definedName>
    <definedName name="_xlnm.Print_Area" localSheetId="9">'октябрь 2020'!$A$1:$H$26</definedName>
    <definedName name="_xlnm.Print_Area" localSheetId="18">'сентябрь 2019'!$A$1:$H$26</definedName>
    <definedName name="_xlnm.Print_Area" localSheetId="8">'сентябрь 2020'!$A$1:$H$26</definedName>
    <definedName name="_xlnm.Print_Area" localSheetId="11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</workbook>
</file>

<file path=xl/calcChain.xml><?xml version="1.0" encoding="utf-8"?>
<calcChain xmlns="http://schemas.openxmlformats.org/spreadsheetml/2006/main">
  <c r="F8" i="30" l="1"/>
  <c r="C8" i="30"/>
  <c r="F7" i="30"/>
  <c r="C7" i="30"/>
  <c r="G11" i="30"/>
  <c r="G8" i="30"/>
  <c r="G7" i="30"/>
  <c r="F11" i="30"/>
  <c r="D11" i="30"/>
  <c r="D8" i="30"/>
  <c r="D7" i="30"/>
  <c r="C11" i="30"/>
  <c r="F8" i="29" l="1"/>
  <c r="C8" i="29"/>
  <c r="F7" i="29"/>
  <c r="C7" i="29"/>
  <c r="F11" i="29"/>
  <c r="C11" i="29"/>
  <c r="G11" i="29"/>
  <c r="D11" i="29"/>
  <c r="F11" i="28" l="1"/>
  <c r="C11" i="28"/>
  <c r="C8" i="28"/>
  <c r="F8" i="28"/>
  <c r="F7" i="28"/>
  <c r="C7" i="28"/>
  <c r="G11" i="28"/>
  <c r="D11" i="28"/>
  <c r="F11" i="27" l="1"/>
  <c r="C11" i="27"/>
  <c r="F8" i="27"/>
  <c r="C8" i="27"/>
  <c r="F7" i="27"/>
  <c r="C7" i="27"/>
  <c r="G11" i="27"/>
  <c r="D11" i="27"/>
  <c r="F11" i="26" l="1"/>
  <c r="C11" i="26"/>
  <c r="F8" i="26" l="1"/>
  <c r="C8" i="26"/>
  <c r="F7" i="26"/>
  <c r="C7" i="26"/>
  <c r="G11" i="26"/>
  <c r="D11" i="26"/>
  <c r="F8" i="25" l="1"/>
  <c r="C8" i="25"/>
  <c r="F7" i="25"/>
  <c r="C7" i="25"/>
  <c r="G11" i="25"/>
  <c r="F11" i="25"/>
  <c r="D11" i="25"/>
  <c r="C11" i="25"/>
  <c r="F8" i="24" l="1"/>
  <c r="C8" i="24"/>
  <c r="F7" i="24"/>
  <c r="C7" i="24"/>
  <c r="F11" i="24"/>
  <c r="C11" i="24"/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<sst xmlns="http://schemas.openxmlformats.org/spreadsheetml/2006/main" count="660" uniqueCount="44">
  <si>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</si>
  <si>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</si>
  <si>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</si>
  <si>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</si>
  <si>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</si>
  <si>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</si>
  <si>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</si>
  <si>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</si>
  <si>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</si>
  <si>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</si>
  <si>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</si>
  <si>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</si>
  <si>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</si>
  <si>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</si>
  <si>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</si>
  <si>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</si>
  <si>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</si>
  <si>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</si>
  <si>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</si>
  <si>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</si>
  <si>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</si>
  <si>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</si>
  <si>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</si>
  <si>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</si>
  <si>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</si>
  <si>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</si>
  <si>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</si>
  <si>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</si>
  <si>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</si>
  <si>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</si>
  <si>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</si>
  <si>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</si>
  <si>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</si>
  <si>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</si>
  <si>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</si>
  <si>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</si>
  <si>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</si>
  <si>
    <t>ИНФОРМАЦИЯ
о поданных заявках на технологическое присоединение ООО ЭСК "Энергия"
за май 2020 года</t>
  </si>
  <si>
    <t>ИНФОРМАЦИЯ
о поданных заявках на технологическое присоединение ООО ЭСК "Энергия"
за июнь 2020 года</t>
  </si>
  <si>
    <t>ИНФОРМАЦИЯ
о поданных заявках на технологическое присоединение ООО ЭСК "Энергия"
за июль 2020 года</t>
  </si>
  <si>
    <t>ИНФОРМАЦИЯ
о поданных заявках на технологическое присоединение ООО ЭСК "Энергия"
за август 2020 года</t>
  </si>
  <si>
    <t>ИНФОРМАЦИЯ
о поданных заявках на технологическое присоединение ООО ЭСК "Энергия"
за сентябрь 2020 года</t>
  </si>
  <si>
    <t>ИНФОРМАЦИЯ
о поданных заявках на технологическое присоединение ООО ЭСК "Энергия"
за октябрь 2020 года</t>
  </si>
  <si>
    <t>ИНФОРМАЦИЯ
о поданных заявках на технологическое присоединение ООО ЭСК "Энергия"
за ноябрь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</si>
</sst>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33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6E68-CFE6-4E8D-859F-7E9AE803E74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42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7" t="s">
        <v>0</v>
      </c>
      <c r="D4" s="27" t="s">
        <v>1</v>
      </c>
      <c r="E4" s="27" t="s">
        <v>4</v>
      </c>
      <c r="F4" s="27" t="s">
        <v>0</v>
      </c>
      <c r="G4" s="27" t="s">
        <v>1</v>
      </c>
      <c r="H4" s="27" t="s">
        <v>4</v>
      </c>
    </row>
    <row r="5" spans="1:13" x14ac:dyDescent="0.25">
      <c r="A5" s="2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2020'!C7+28</f>
        <v>196</v>
      </c>
      <c r="D7" s="5">
        <v>1</v>
      </c>
      <c r="E7" s="5"/>
      <c r="F7" s="10">
        <f>'сентябрь 2020'!F7+402</f>
        <v>2475.6</v>
      </c>
      <c r="G7" s="10">
        <v>15</v>
      </c>
      <c r="H7" s="5"/>
    </row>
    <row r="8" spans="1:13" x14ac:dyDescent="0.25">
      <c r="A8" s="27">
        <v>2</v>
      </c>
      <c r="B8" s="5" t="s">
        <v>8</v>
      </c>
      <c r="C8" s="5">
        <f>'сентябрь 2020'!C8+5</f>
        <v>38</v>
      </c>
      <c r="D8" s="5">
        <v>1</v>
      </c>
      <c r="E8" s="5"/>
      <c r="F8" s="10">
        <f>'сентябрь 2020'!F8+145</f>
        <v>1514</v>
      </c>
      <c r="G8" s="10">
        <v>25</v>
      </c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7">
        <v>3</v>
      </c>
      <c r="B11" s="5" t="s">
        <v>10</v>
      </c>
      <c r="C11" s="5">
        <f>'сентябрь 2020'!C11</f>
        <v>6</v>
      </c>
      <c r="D11" s="5">
        <f>'сентябрь 2020'!D11</f>
        <v>1</v>
      </c>
      <c r="E11" s="5"/>
      <c r="F11" s="10">
        <f>'сентябрь 2020'!F11</f>
        <v>1485.9</v>
      </c>
      <c r="G11" s="10">
        <f>'сентябрь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76B6728-240B-4F68-92E7-364322570C8D}"/>
    <hyperlink ref="B10" r:id="rId2" display="consultantplus://offline/ref=2B68D365C87DD12C3005D9B461515A31DC59046575EDA8B88471CB77745D0FE2FE0F07D2C424YAQFF" xr:uid="{93736D80-401A-4246-8377-521BD6D6FED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EC94-42D4-4986-9619-FF4B4EFC6648}">
  <sheetPr>
    <pageSetUpPr fitToPage="1"/>
  </sheetPr>
  <dimension ref="A1:M26"/>
  <sheetViews>
    <sheetView tabSelected="1"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43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8" t="s">
        <v>0</v>
      </c>
      <c r="D4" s="28" t="s">
        <v>1</v>
      </c>
      <c r="E4" s="28" t="s">
        <v>4</v>
      </c>
      <c r="F4" s="28" t="s">
        <v>0</v>
      </c>
      <c r="G4" s="28" t="s">
        <v>1</v>
      </c>
      <c r="H4" s="28" t="s">
        <v>4</v>
      </c>
    </row>
    <row r="5" spans="1:13" x14ac:dyDescent="0.25">
      <c r="A5" s="2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2020'!C7+18</f>
        <v>214</v>
      </c>
      <c r="D7" s="5">
        <f>'октябрь 2020'!D7</f>
        <v>1</v>
      </c>
      <c r="E7" s="5"/>
      <c r="F7" s="10">
        <f>'октябрь 2020'!F7+233</f>
        <v>2708.6</v>
      </c>
      <c r="G7" s="10">
        <f>'октябрь 2020'!G7</f>
        <v>15</v>
      </c>
      <c r="H7" s="5"/>
    </row>
    <row r="8" spans="1:13" x14ac:dyDescent="0.25">
      <c r="A8" s="28">
        <v>2</v>
      </c>
      <c r="B8" s="5" t="s">
        <v>8</v>
      </c>
      <c r="C8" s="5">
        <f>'октябрь 2020'!C8+2</f>
        <v>40</v>
      </c>
      <c r="D8" s="5">
        <f>'октябрь 2020'!D8</f>
        <v>1</v>
      </c>
      <c r="E8" s="5"/>
      <c r="F8" s="10">
        <f>'октябрь 2020'!F8+90</f>
        <v>1604</v>
      </c>
      <c r="G8" s="10">
        <f>'октябрь 2020'!G8</f>
        <v>25</v>
      </c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8">
        <v>3</v>
      </c>
      <c r="B11" s="5" t="s">
        <v>10</v>
      </c>
      <c r="C11" s="5">
        <f>'октябрь 2020'!C11</f>
        <v>6</v>
      </c>
      <c r="D11" s="5">
        <f>'октябрь 2020'!D11</f>
        <v>1</v>
      </c>
      <c r="E11" s="5"/>
      <c r="F11" s="10">
        <f>'октябрь 2020'!F11</f>
        <v>1485.9</v>
      </c>
      <c r="G11" s="10">
        <f>'октябрь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2E3E54F-CF24-418D-8B63-B86C623D8E01}"/>
    <hyperlink ref="B10" r:id="rId2" display="consultantplus://offline/ref=2B68D365C87DD12C3005D9B461515A31DC59046575EDA8B88471CB77745D0FE2FE0F07D2C424YAQFF" xr:uid="{D3274203-8A3E-4AD9-AA1C-DF94B74A61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20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21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22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23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24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25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26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28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29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34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30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31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32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27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35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36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9547-39FF-4220-9AE4-5B67F2120CB3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37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2" t="s">
        <v>0</v>
      </c>
      <c r="D4" s="22" t="s">
        <v>1</v>
      </c>
      <c r="E4" s="22" t="s">
        <v>4</v>
      </c>
      <c r="F4" s="22" t="s">
        <v>0</v>
      </c>
      <c r="G4" s="22" t="s">
        <v>1</v>
      </c>
      <c r="H4" s="22" t="s">
        <v>4</v>
      </c>
    </row>
    <row r="5" spans="1:13" x14ac:dyDescent="0.25">
      <c r="A5" s="2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2020'!C7+12</f>
        <v>91</v>
      </c>
      <c r="D7" s="5"/>
      <c r="E7" s="5"/>
      <c r="F7" s="5">
        <f>'апрель 2020'!F7+128</f>
        <v>1124</v>
      </c>
      <c r="G7" s="5"/>
      <c r="H7" s="5"/>
    </row>
    <row r="8" spans="1:13" x14ac:dyDescent="0.25">
      <c r="A8" s="22">
        <v>2</v>
      </c>
      <c r="B8" s="5" t="s">
        <v>8</v>
      </c>
      <c r="C8" s="5">
        <f>'апрель 2020'!C8+1</f>
        <v>21</v>
      </c>
      <c r="D8" s="5"/>
      <c r="E8" s="5"/>
      <c r="F8" s="5">
        <f>'апрель 2020'!F8+25</f>
        <v>790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2">
        <v>3</v>
      </c>
      <c r="B11" s="5" t="s">
        <v>10</v>
      </c>
      <c r="C11" s="5">
        <f>'апрель 2020'!C11</f>
        <v>2</v>
      </c>
      <c r="D11" s="5">
        <v>1</v>
      </c>
      <c r="E11" s="5"/>
      <c r="F11" s="5">
        <f>'апрель 2020'!F11</f>
        <v>675</v>
      </c>
      <c r="G11" s="5"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FA14325-47E9-4B84-9515-249DB8033D14}"/>
    <hyperlink ref="B10" r:id="rId2" display="consultantplus://offline/ref=2B68D365C87DD12C3005D9B461515A31DC59046575EDA8B88471CB77745D0FE2FE0F07D2C424YAQFF" xr:uid="{A1DB2F87-E93E-4920-8232-59EE51F468E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67C-4558-48AE-8738-CF216DE29A99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38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2020'!C7+30</f>
        <v>121</v>
      </c>
      <c r="D7" s="5"/>
      <c r="E7" s="5"/>
      <c r="F7" s="5">
        <f>'май 2020'!F7+402</f>
        <v>1526</v>
      </c>
      <c r="G7" s="5"/>
      <c r="H7" s="5"/>
    </row>
    <row r="8" spans="1:13" x14ac:dyDescent="0.25">
      <c r="A8" s="23">
        <v>2</v>
      </c>
      <c r="B8" s="5" t="s">
        <v>8</v>
      </c>
      <c r="C8" s="5">
        <f>'май 2020'!C8+2</f>
        <v>23</v>
      </c>
      <c r="D8" s="5"/>
      <c r="E8" s="5"/>
      <c r="F8" s="5">
        <f>'май 2020'!F8+170</f>
        <v>960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s="5" t="s">
        <v>10</v>
      </c>
      <c r="C11" s="5">
        <f>'май 2020'!C11</f>
        <v>2</v>
      </c>
      <c r="D11" s="5">
        <f>'май 2020'!D11</f>
        <v>1</v>
      </c>
      <c r="E11" s="5"/>
      <c r="F11" s="5">
        <f>'май 2020'!F11</f>
        <v>675</v>
      </c>
      <c r="G11" s="5">
        <f>'май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2C9710F-7C65-472D-A2C8-721156433579}"/>
    <hyperlink ref="B10" r:id="rId2" display="consultantplus://offline/ref=2B68D365C87DD12C3005D9B461515A31DC59046575EDA8B88471CB77745D0FE2FE0F07D2C424YAQFF" xr:uid="{F7E7E266-D27A-4AEE-B5A3-88DD03FCCDB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41524-72F1-449B-A627-CD3E26E0297B}">
  <sheetPr>
    <pageSetUpPr fitToPage="1"/>
  </sheetPr>
  <dimension ref="A1:M26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39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4" t="s">
        <v>0</v>
      </c>
      <c r="D4" s="24" t="s">
        <v>1</v>
      </c>
      <c r="E4" s="24" t="s">
        <v>4</v>
      </c>
      <c r="F4" s="24" t="s">
        <v>0</v>
      </c>
      <c r="G4" s="24" t="s">
        <v>1</v>
      </c>
      <c r="H4" s="24" t="s">
        <v>4</v>
      </c>
    </row>
    <row r="5" spans="1:13" x14ac:dyDescent="0.25">
      <c r="A5" s="2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2020'!C7+23</f>
        <v>144</v>
      </c>
      <c r="D7" s="5"/>
      <c r="E7" s="5"/>
      <c r="F7" s="5">
        <f>'июнь 2020'!F7+261</f>
        <v>1787</v>
      </c>
      <c r="G7" s="5"/>
      <c r="H7" s="5"/>
    </row>
    <row r="8" spans="1:13" x14ac:dyDescent="0.25">
      <c r="A8" s="24">
        <v>2</v>
      </c>
      <c r="B8" s="5" t="s">
        <v>8</v>
      </c>
      <c r="C8" s="5">
        <f>'июнь 2020'!C8+2</f>
        <v>25</v>
      </c>
      <c r="D8" s="5"/>
      <c r="E8" s="5"/>
      <c r="F8" s="5">
        <f>'июнь 2020'!F8+70</f>
        <v>1030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4">
        <v>3</v>
      </c>
      <c r="B11" s="5" t="s">
        <v>10</v>
      </c>
      <c r="C11" s="5">
        <f>'июнь 2020'!C11+1</f>
        <v>3</v>
      </c>
      <c r="D11" s="5">
        <f>'июнь 2020'!D11</f>
        <v>1</v>
      </c>
      <c r="E11" s="5"/>
      <c r="F11" s="5">
        <f>'июнь 2020'!F11+240</f>
        <v>915</v>
      </c>
      <c r="G11" s="5">
        <f>'июнь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6EDB1C4-A9B0-4483-AB04-0FCC73FD3E51}"/>
    <hyperlink ref="B10" r:id="rId2" display="consultantplus://offline/ref=2B68D365C87DD12C3005D9B461515A31DC59046575EDA8B88471CB77745D0FE2FE0F07D2C424YAQFF" xr:uid="{4C68B57A-4433-4AAC-9D59-43E426F48BF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0608-6AC9-4DE8-B4E7-4ADAB294AB43}">
  <sheetPr>
    <pageSetUpPr fitToPage="1"/>
  </sheetPr>
  <dimension ref="A1:M26"/>
  <sheetViews>
    <sheetView view="pageBreakPreview" zoomScaleNormal="100" zoomScaleSheetLayoutView="100" workbookViewId="0">
      <selection activeCell="F7" sqref="F7:G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40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2020'!C7+17</f>
        <v>161</v>
      </c>
      <c r="D7" s="5"/>
      <c r="E7" s="5"/>
      <c r="F7" s="10">
        <f>'июль 2020'!F7+194.6</f>
        <v>1981.6</v>
      </c>
      <c r="G7" s="10"/>
      <c r="H7" s="5"/>
    </row>
    <row r="8" spans="1:13" x14ac:dyDescent="0.25">
      <c r="A8" s="25">
        <v>2</v>
      </c>
      <c r="B8" s="5" t="s">
        <v>8</v>
      </c>
      <c r="C8" s="5">
        <f>'июль 2020'!C8+5</f>
        <v>30</v>
      </c>
      <c r="D8" s="5"/>
      <c r="E8" s="5"/>
      <c r="F8" s="10">
        <f>'июль 2020'!F8+184</f>
        <v>1214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5">
        <v>3</v>
      </c>
      <c r="B11" s="5" t="s">
        <v>10</v>
      </c>
      <c r="C11" s="5">
        <f>'июль 2020'!C11+2</f>
        <v>5</v>
      </c>
      <c r="D11" s="5">
        <f>'июль 2020'!D11</f>
        <v>1</v>
      </c>
      <c r="E11" s="5"/>
      <c r="F11" s="10">
        <f>'июль 2020'!F11+420.9</f>
        <v>1335.9</v>
      </c>
      <c r="G11" s="10">
        <f>'июль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2C63993E-A929-43A8-AB36-69E9FCC17A0F}"/>
    <hyperlink ref="B10" r:id="rId2" display="consultantplus://offline/ref=2B68D365C87DD12C3005D9B461515A31DC59046575EDA8B88471CB77745D0FE2FE0F07D2C424YAQFF" xr:uid="{241015ED-E1F0-457B-87BC-EE1E586E7B8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1088-49A7-4BE5-B4F1-84C931FF0BA1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</row>
    <row r="2" spans="1:13" ht="64.5" customHeight="1" x14ac:dyDescent="0.25">
      <c r="A2" s="30" t="s">
        <v>41</v>
      </c>
      <c r="B2" s="30"/>
      <c r="C2" s="30"/>
      <c r="D2" s="30"/>
      <c r="E2" s="30"/>
      <c r="F2" s="30"/>
      <c r="G2" s="30"/>
      <c r="H2" s="30"/>
    </row>
    <row r="3" spans="1:13" ht="30" customHeight="1" x14ac:dyDescent="0.25">
      <c r="A3" s="33" t="s">
        <v>2</v>
      </c>
      <c r="B3" s="33"/>
      <c r="C3" s="33" t="s">
        <v>16</v>
      </c>
      <c r="D3" s="33"/>
      <c r="E3" s="33"/>
      <c r="F3" s="33" t="s">
        <v>3</v>
      </c>
      <c r="G3" s="33"/>
      <c r="H3" s="33"/>
    </row>
    <row r="4" spans="1:13" ht="30" x14ac:dyDescent="0.25">
      <c r="A4" s="33"/>
      <c r="B4" s="33"/>
      <c r="C4" s="26" t="s">
        <v>0</v>
      </c>
      <c r="D4" s="26" t="s">
        <v>1</v>
      </c>
      <c r="E4" s="26" t="s">
        <v>4</v>
      </c>
      <c r="F4" s="26" t="s">
        <v>0</v>
      </c>
      <c r="G4" s="26" t="s">
        <v>1</v>
      </c>
      <c r="H4" s="26" t="s">
        <v>4</v>
      </c>
    </row>
    <row r="5" spans="1:13" x14ac:dyDescent="0.25">
      <c r="A5" s="2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2020'!C7+7</f>
        <v>168</v>
      </c>
      <c r="D7" s="5"/>
      <c r="E7" s="5"/>
      <c r="F7" s="10">
        <f>'август 2020'!F7+92</f>
        <v>2073.6</v>
      </c>
      <c r="G7" s="10"/>
      <c r="H7" s="5"/>
    </row>
    <row r="8" spans="1:13" x14ac:dyDescent="0.25">
      <c r="A8" s="26">
        <v>2</v>
      </c>
      <c r="B8" s="5" t="s">
        <v>8</v>
      </c>
      <c r="C8" s="5">
        <f>'август 2020'!C8+3</f>
        <v>33</v>
      </c>
      <c r="D8" s="5"/>
      <c r="E8" s="5"/>
      <c r="F8" s="10">
        <f>'август 2020'!F8+155</f>
        <v>1369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6">
        <v>3</v>
      </c>
      <c r="B11" s="5" t="s">
        <v>10</v>
      </c>
      <c r="C11" s="5">
        <f>'август 2020'!C11+1</f>
        <v>6</v>
      </c>
      <c r="D11" s="5">
        <f>'август 2020'!D11</f>
        <v>1</v>
      </c>
      <c r="E11" s="5"/>
      <c r="F11" s="10">
        <f>'август 2020'!F11+150</f>
        <v>1485.9</v>
      </c>
      <c r="G11" s="10">
        <f>'август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7"/>
      <c r="J23" s="7"/>
      <c r="K23" s="7"/>
    </row>
    <row r="26" spans="1:11" x14ac:dyDescent="0.25">
      <c r="A26" s="31" t="s">
        <v>19</v>
      </c>
      <c r="B26" s="31"/>
      <c r="C26" s="31"/>
      <c r="D26" s="31"/>
      <c r="E26" s="31"/>
      <c r="F26" s="31"/>
      <c r="G26" s="31"/>
      <c r="H26" s="3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BDE47E2-26FD-4338-9EB1-8E66E693829F}"/>
    <hyperlink ref="B10" r:id="rId2" display="consultantplus://offline/ref=2B68D365C87DD12C3005D9B461515A31DC59046575EDA8B88471CB77745D0FE2FE0F07D2C424YAQFF" xr:uid="{4EC45E5E-3E8F-49BB-97A9-C4F4413FC21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22</vt:i4>
      </vt:variant>
    </vt:vector>
  </HeadingPairs>
  <TitlesOfParts>
    <vt:vector size="44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'ноябрь 2020'!Область_печати</vt:lpstr>
      <vt:lpstr>'октябрь 2019'!Область_печати</vt:lpstr>
      <vt:lpstr>'октябрь 2020'!Область_печати</vt:lpstr>
      <vt:lpstr>'сентябрь 2019'!Область_печати</vt:lpstr>
      <vt:lpstr>'сентябрь 2020'!Область_печати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2020-12-07T02:12:26Z</dcterms:modified>
</cp:coreProperties>
</file>