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codeName="ЭтаКнига" defaultThemeVersion="124226"/>
  <xr:revisionPtr revIDLastSave="0" documentId="13_ncr:1_{8CC222FD-5BEB-4E61-BF3B-39461C3FF72F}" xr6:coauthVersionLast="45" xr6:coauthVersionMax="45" xr10:uidLastSave="{00000000-0000-0000-0000-000000000000}"/>
  <bookViews>
    <workbookView xWindow="-120" yWindow="-120" windowWidth="29040" windowHeight="15840" tabRatio="672" firstSheet="9" activeTab="9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state="hidden" r:id="rId7"/>
    <sheet name="август 2020" sheetId="25" state="hidden" r:id="rId8"/>
    <sheet name="сентябрь 2020" sheetId="26" state="hidden" r:id="rId9"/>
    <sheet name="октябрь 2020" sheetId="27" r:id="rId10"/>
    <sheet name="март 2019" sheetId="9" state="hidden" r:id="rId11"/>
    <sheet name="апрель 2019" sheetId="10" state="hidden" r:id="rId12"/>
    <sheet name="май 2019" sheetId="11" state="hidden" r:id="rId13"/>
    <sheet name="июнь 2019" sheetId="12" state="hidden" r:id="rId14"/>
    <sheet name="июль 2019" sheetId="13" state="hidden" r:id="rId15"/>
    <sheet name="август 2019" sheetId="14" state="hidden" r:id="rId16"/>
    <sheet name="сентябрь 2019" sheetId="15" state="hidden" r:id="rId17"/>
    <sheet name="октябрь 2019" sheetId="16" state="hidden" r:id="rId18"/>
    <sheet name="ноябрь 2019" sheetId="17" state="hidden" r:id="rId19"/>
    <sheet name="декабрь 2019" sheetId="18" state="hidden" r:id="rId20"/>
  </sheets>
  <definedNames>
    <definedName name="_xlnm.Print_Area" localSheetId="15">'август 2019'!$A$1:$K$25</definedName>
    <definedName name="_xlnm.Print_Area" localSheetId="7">'август 2020'!$A$1:$K$25</definedName>
    <definedName name="_xlnm.Print_Area" localSheetId="11">'апрель 2019'!$A$1:$K$25</definedName>
    <definedName name="_xlnm.Print_Area" localSheetId="3">'апрель 2020'!$A$1:$K$25</definedName>
    <definedName name="_xlnm.Print_Area" localSheetId="19">'декабрь 2019'!$A$1:$K$25</definedName>
    <definedName name="_xlnm.Print_Area" localSheetId="14">'июль 2019'!$A$1:$K$25</definedName>
    <definedName name="_xlnm.Print_Area" localSheetId="6">'июль 2020'!$A$1:$K$25</definedName>
    <definedName name="_xlnm.Print_Area" localSheetId="13">'июнь 2019'!$A$1:$K$25</definedName>
    <definedName name="_xlnm.Print_Area" localSheetId="5">'июнь 2020'!$A$1:$K$25</definedName>
    <definedName name="_xlnm.Print_Area" localSheetId="12">'май 2019'!$A$1:$K$25</definedName>
    <definedName name="_xlnm.Print_Area" localSheetId="4">'май 2020'!$A$1:$K$25</definedName>
    <definedName name="_xlnm.Print_Area" localSheetId="10">'март 2019'!$A$1:$K$25</definedName>
    <definedName name="_xlnm.Print_Area" localSheetId="2">'март 2020'!$A$1:$K$25</definedName>
    <definedName name="_xlnm.Print_Area" localSheetId="18">'ноябрь 2019'!$A$1:$K$25</definedName>
    <definedName name="_xlnm.Print_Area" localSheetId="17">'октябрь 2019'!$A$1:$K$25</definedName>
    <definedName name="_xlnm.Print_Area" localSheetId="9">'октябрь 2020'!$A$1:$K$25</definedName>
    <definedName name="_xlnm.Print_Area" localSheetId="16">'сентябрь 2019'!$A$1:$K$25</definedName>
    <definedName name="_xlnm.Print_Area" localSheetId="8">'сентябрь 2020'!$A$1:$K$25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</workbook>
</file>

<file path=xl/calcChain.xml><?xml version="1.0" encoding="utf-8"?>
<calcChain xmlns="http://schemas.openxmlformats.org/spreadsheetml/2006/main">
  <c r="M7" i="27" l="1"/>
  <c r="N7" i="27" s="1"/>
  <c r="J10" i="27"/>
  <c r="J13" i="27"/>
  <c r="G13" i="27"/>
  <c r="D13" i="27"/>
  <c r="I8" i="27"/>
  <c r="F8" i="27"/>
  <c r="C8" i="27"/>
  <c r="I7" i="27"/>
  <c r="F7" i="27"/>
  <c r="C7" i="27"/>
  <c r="I8" i="26" l="1"/>
  <c r="M7" i="26" s="1"/>
  <c r="N7" i="26" s="1"/>
  <c r="F8" i="26"/>
  <c r="C8" i="26"/>
  <c r="I7" i="26"/>
  <c r="F7" i="26"/>
  <c r="C7" i="26"/>
  <c r="J10" i="26"/>
  <c r="G10" i="26"/>
  <c r="D10" i="26"/>
  <c r="C8" i="25" l="1"/>
  <c r="I8" i="25" l="1"/>
  <c r="F8" i="25"/>
  <c r="I7" i="25"/>
  <c r="M7" i="25"/>
  <c r="N7" i="25" s="1"/>
  <c r="F7" i="25"/>
  <c r="C7" i="25"/>
  <c r="J10" i="25"/>
  <c r="G10" i="25"/>
  <c r="D10" i="25"/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<sst xmlns="http://schemas.openxmlformats.org/spreadsheetml/2006/main" count="660" uniqueCount="44">
  <si>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</si>
  <si>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</si>
  <si>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</si>
  <si>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</si>
  <si>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</si>
  <si>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</si>
  <si>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</si>
  <si>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</si>
  <si>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</si>
  <si>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</si>
  <si>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</si>
  <si>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</si>
  <si>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</si>
  <si>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</si>
  <si>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</si>
  <si>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</si>
  <si>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</si>
  <si>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</si>
  <si>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</si>
  <si>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</si>
  <si>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</si>
  <si>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</si>
  <si>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</si>
  <si>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</si>
  <si>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</si>
  <si>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</si>
  <si>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</si>
  <si>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</si>
  <si>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</si>
  <si>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</si>
  <si>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</si>
  <si>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</si>
  <si>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</si>
  <si>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</si>
  <si>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</si>
  <si>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</si>
  <si>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</si>
  <si>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</si>
  <si>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</si>
  <si>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</si>
  <si>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</si>
  <si>
    <t>ИНФОРМАЦИЯ
об осуществлении технологического присоединения
по договорам, заключенным ООО ЭСК "Энергия"
за август 2020 года</t>
  </si>
  <si>
    <t>ИНФОРМАЦИЯ
об осуществлении технологического присоединения
по договорам, заключенным ООО ЭСК "Энергия"
за сентябрь 2020 года</t>
  </si>
  <si>
    <t>ИНФОРМАЦИЯ
об осуществлении технологического присоединения
по договорам, заключенным ООО ЭСК "Энергия"
за октябрь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</si>
</sst>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5" ht="69.75" customHeight="1" x14ac:dyDescent="0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5" ht="30" x14ac:dyDescent="0.25">
      <c r="A4" s="33"/>
      <c r="B4" s="33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8"/>
      <c r="N6" s="28"/>
      <c r="O6" s="28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1EB9-707C-4FE2-8D24-2926E2EB15A9}">
  <sheetPr>
    <pageSetUpPr fitToPage="1"/>
  </sheetPr>
  <dimension ref="A1:P25"/>
  <sheetViews>
    <sheetView tabSelected="1" view="pageBreakPreview" topLeftCell="A16"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7" t="s">
        <v>0</v>
      </c>
      <c r="D4" s="27" t="s">
        <v>1</v>
      </c>
      <c r="E4" s="27" t="s">
        <v>7</v>
      </c>
      <c r="F4" s="27" t="s">
        <v>0</v>
      </c>
      <c r="G4" s="27" t="s">
        <v>1</v>
      </c>
      <c r="H4" s="27" t="s">
        <v>7</v>
      </c>
      <c r="I4" s="27" t="s">
        <v>0</v>
      </c>
      <c r="J4" s="27" t="s">
        <v>1</v>
      </c>
      <c r="K4" s="27" t="s">
        <v>7</v>
      </c>
    </row>
    <row r="5" spans="1:16" x14ac:dyDescent="0.25">
      <c r="A5" s="2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'сентябрь 2020'!C7+18</f>
        <v>158</v>
      </c>
      <c r="D7" s="6"/>
      <c r="E7" s="6"/>
      <c r="F7" s="9">
        <f>'сентябрь 2020'!F7+236</f>
        <v>2165.6</v>
      </c>
      <c r="G7" s="9"/>
      <c r="H7" s="6"/>
      <c r="I7" s="7">
        <f>'сентябрь 2020'!I7+9.9/1.2</f>
        <v>110.151375</v>
      </c>
      <c r="J7" s="6"/>
      <c r="K7" s="6"/>
      <c r="M7" s="13">
        <f>I7+I8+I10+J10+J13</f>
        <v>917.25064166666698</v>
      </c>
      <c r="N7">
        <f>M7*1.2</f>
        <v>1100.7007700000004</v>
      </c>
    </row>
    <row r="8" spans="1:16" x14ac:dyDescent="0.25">
      <c r="A8" s="27">
        <v>2</v>
      </c>
      <c r="B8" s="6" t="s">
        <v>11</v>
      </c>
      <c r="C8" s="6">
        <f>'сентябрь 2020'!C8+3</f>
        <v>47</v>
      </c>
      <c r="D8" s="6"/>
      <c r="E8" s="6"/>
      <c r="F8" s="9">
        <f>'сентябрь 2020'!F8+139</f>
        <v>1804</v>
      </c>
      <c r="G8" s="9"/>
      <c r="H8" s="6"/>
      <c r="I8" s="7">
        <f>'сентябрь 2020'!I8+112.92971/1.2</f>
        <v>665.76717500000018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9"/>
      <c r="G10" s="9">
        <v>25</v>
      </c>
      <c r="H10" s="6"/>
      <c r="I10" s="6"/>
      <c r="J10" s="7">
        <f>12.89291/1.2</f>
        <v>10.744091666666668</v>
      </c>
      <c r="K10" s="6"/>
    </row>
    <row r="11" spans="1:16" x14ac:dyDescent="0.25">
      <c r="A11" s="27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>
        <f>'сентябрь 2020'!D10</f>
        <v>1</v>
      </c>
      <c r="E13" s="6"/>
      <c r="F13" s="9"/>
      <c r="G13" s="9">
        <f>'сентябрь 2020'!G10</f>
        <v>400</v>
      </c>
      <c r="H13" s="6"/>
      <c r="I13" s="6"/>
      <c r="J13" s="7">
        <f>'сентябрь 2020'!J10</f>
        <v>130.58800000000002</v>
      </c>
      <c r="K13" s="6"/>
    </row>
    <row r="14" spans="1:16" x14ac:dyDescent="0.25">
      <c r="A14" s="2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AB14111-B4B0-422E-847B-680869485E4C}"/>
    <hyperlink ref="B10" location="Par2094" display="Par2094" xr:uid="{1362A874-B72F-45AC-A7BD-EE87A9FA363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4" t="s">
        <v>24</v>
      </c>
      <c r="D3" s="33"/>
      <c r="E3" s="33"/>
      <c r="F3" s="33" t="s">
        <v>5</v>
      </c>
      <c r="G3" s="33"/>
      <c r="H3" s="33"/>
      <c r="I3" s="34" t="s">
        <v>23</v>
      </c>
      <c r="J3" s="33"/>
      <c r="K3" s="33"/>
    </row>
    <row r="4" spans="1:16" ht="30" x14ac:dyDescent="0.25">
      <c r="A4" s="33"/>
      <c r="B4" s="33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view="pageBreakPreview" zoomScaleNormal="100" zoomScaleSheetLayoutView="100" workbookViewId="0">
      <selection activeCell="C7" sqref="C7:D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BF44-2D6E-42F0-8F50-A68C53F16442}">
  <sheetPr>
    <pageSetUpPr fitToPage="1"/>
  </sheetPr>
  <dimension ref="A1:P25"/>
  <sheetViews>
    <sheetView view="pageBreakPreview" zoomScaleNormal="100" zoomScaleSheetLayoutView="100" workbookViewId="0">
      <selection activeCell="I7" sqref="I7:J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5" t="s">
        <v>0</v>
      </c>
      <c r="D4" s="25" t="s">
        <v>1</v>
      </c>
      <c r="E4" s="25" t="s">
        <v>7</v>
      </c>
      <c r="F4" s="25" t="s">
        <v>0</v>
      </c>
      <c r="G4" s="25" t="s">
        <v>1</v>
      </c>
      <c r="H4" s="25" t="s">
        <v>7</v>
      </c>
      <c r="I4" s="25" t="s">
        <v>0</v>
      </c>
      <c r="J4" s="25" t="s">
        <v>1</v>
      </c>
      <c r="K4" s="25" t="s">
        <v>7</v>
      </c>
    </row>
    <row r="5" spans="1:16" x14ac:dyDescent="0.25">
      <c r="A5" s="2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'июль 2020'!C7+9</f>
        <v>132</v>
      </c>
      <c r="D7" s="6"/>
      <c r="E7" s="6"/>
      <c r="F7" s="6">
        <f>'июль 2020'!F7+122.6</f>
        <v>1836.6</v>
      </c>
      <c r="G7" s="6"/>
      <c r="H7" s="6"/>
      <c r="I7" s="7">
        <f>'июль 2020'!I7+5.48832/1.2</f>
        <v>98.23470833333333</v>
      </c>
      <c r="J7" s="6"/>
      <c r="K7" s="6"/>
      <c r="M7" s="13">
        <f>I7+I8+I10+J10</f>
        <v>765.04110833333334</v>
      </c>
      <c r="N7">
        <f>M7*1.2</f>
        <v>918.04932999999994</v>
      </c>
    </row>
    <row r="8" spans="1:16" x14ac:dyDescent="0.25">
      <c r="A8" s="25">
        <v>2</v>
      </c>
      <c r="B8" s="6" t="s">
        <v>11</v>
      </c>
      <c r="C8" s="6">
        <f>'июль 2020'!C8+1</f>
        <v>41</v>
      </c>
      <c r="D8" s="6"/>
      <c r="E8" s="6"/>
      <c r="F8" s="6">
        <f>'июль 2020'!F8+30</f>
        <v>1565</v>
      </c>
      <c r="G8" s="6"/>
      <c r="H8" s="6"/>
      <c r="I8" s="7">
        <f>'июль 2020'!I8+12.89291/1.2</f>
        <v>536.21840000000009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'июль 2020'!D10</f>
        <v>1</v>
      </c>
      <c r="E10" s="6"/>
      <c r="F10" s="6"/>
      <c r="G10" s="6">
        <f>'июль 2020'!G10</f>
        <v>400</v>
      </c>
      <c r="H10" s="6"/>
      <c r="I10" s="6"/>
      <c r="J10" s="7">
        <f>'июль 2020'!J10</f>
        <v>130.58800000000002</v>
      </c>
      <c r="K10" s="6"/>
    </row>
    <row r="11" spans="1:16" x14ac:dyDescent="0.25">
      <c r="A11" s="25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4EC6F791-2E0D-4F9A-AA51-8C1E1B55721D}"/>
    <hyperlink ref="B10" location="Par2094" display="Par2094" xr:uid="{FD162F85-C396-419A-A488-6C1AF433D12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A95-BC66-44D9-9EAC-667B55272BD9}">
  <sheetPr>
    <pageSetUpPr fitToPage="1"/>
  </sheetPr>
  <dimension ref="A1:P25"/>
  <sheetViews>
    <sheetView view="pageBreakPreview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69.75" customHeight="1" x14ac:dyDescent="0.25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30" customHeight="1" x14ac:dyDescent="0.25">
      <c r="A3" s="33" t="s">
        <v>3</v>
      </c>
      <c r="B3" s="33"/>
      <c r="C3" s="33" t="s">
        <v>4</v>
      </c>
      <c r="D3" s="33"/>
      <c r="E3" s="33"/>
      <c r="F3" s="33" t="s">
        <v>5</v>
      </c>
      <c r="G3" s="33"/>
      <c r="H3" s="33"/>
      <c r="I3" s="33" t="s">
        <v>6</v>
      </c>
      <c r="J3" s="33"/>
      <c r="K3" s="33"/>
    </row>
    <row r="4" spans="1:16" ht="30" x14ac:dyDescent="0.25">
      <c r="A4" s="33"/>
      <c r="B4" s="33"/>
      <c r="C4" s="26" t="s">
        <v>0</v>
      </c>
      <c r="D4" s="26" t="s">
        <v>1</v>
      </c>
      <c r="E4" s="26" t="s">
        <v>7</v>
      </c>
      <c r="F4" s="26" t="s">
        <v>0</v>
      </c>
      <c r="G4" s="26" t="s">
        <v>1</v>
      </c>
      <c r="H4" s="26" t="s">
        <v>7</v>
      </c>
      <c r="I4" s="26" t="s">
        <v>0</v>
      </c>
      <c r="J4" s="26" t="s">
        <v>1</v>
      </c>
      <c r="K4" s="26" t="s">
        <v>7</v>
      </c>
    </row>
    <row r="5" spans="1:16" x14ac:dyDescent="0.25">
      <c r="A5" s="2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8"/>
      <c r="O6" s="28"/>
      <c r="P6" s="28"/>
    </row>
    <row r="7" spans="1:16" x14ac:dyDescent="0.25">
      <c r="A7" s="6"/>
      <c r="B7" s="5" t="s">
        <v>10</v>
      </c>
      <c r="C7" s="6">
        <f>'август 2020'!C7+8</f>
        <v>140</v>
      </c>
      <c r="D7" s="6"/>
      <c r="E7" s="6"/>
      <c r="F7" s="9">
        <f>'август 2020'!F7+93</f>
        <v>1929.6</v>
      </c>
      <c r="G7" s="9"/>
      <c r="H7" s="6"/>
      <c r="I7" s="7">
        <f>'август 2020'!I7+8*0.55/1.2</f>
        <v>101.901375</v>
      </c>
      <c r="J7" s="6"/>
      <c r="K7" s="6"/>
      <c r="M7" s="13">
        <f>I7+I8+I10+J10</f>
        <v>804.14845833333356</v>
      </c>
      <c r="N7">
        <f>M7*1.2</f>
        <v>964.97815000000026</v>
      </c>
    </row>
    <row r="8" spans="1:16" x14ac:dyDescent="0.25">
      <c r="A8" s="26">
        <v>2</v>
      </c>
      <c r="B8" s="6" t="s">
        <v>11</v>
      </c>
      <c r="C8" s="6">
        <f>'август 2020'!C8+3</f>
        <v>44</v>
      </c>
      <c r="D8" s="6"/>
      <c r="E8" s="6"/>
      <c r="F8" s="9">
        <f>'август 2020'!F8+100</f>
        <v>1665</v>
      </c>
      <c r="G8" s="9"/>
      <c r="H8" s="6"/>
      <c r="I8" s="7">
        <f>'август 2020'!I8+42.52882/1.2</f>
        <v>571.65908333333346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9"/>
      <c r="G9" s="9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'август 2020'!D10</f>
        <v>1</v>
      </c>
      <c r="E10" s="6"/>
      <c r="F10" s="9"/>
      <c r="G10" s="9">
        <f>'август 2020'!G10</f>
        <v>400</v>
      </c>
      <c r="H10" s="6"/>
      <c r="I10" s="6"/>
      <c r="J10" s="7">
        <f>'август 2020'!J10</f>
        <v>130.58800000000002</v>
      </c>
      <c r="K10" s="6"/>
    </row>
    <row r="11" spans="1:16" x14ac:dyDescent="0.25">
      <c r="A11" s="26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5" spans="1:1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7F975CA-844A-4D39-AB73-EFE8EF554EA0}"/>
    <hyperlink ref="B10" location="Par2094" display="Par2094" xr:uid="{895ED949-3D2D-49DD-9746-4723E1194C5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2020-11-06T07:00:22Z</dcterms:modified>
</cp:coreProperties>
</file>