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C96204CE-AFCA-40CB-9A98-4628E3252549}" xr6:coauthVersionLast="45" xr6:coauthVersionMax="45" xr10:uidLastSave="{00000000-0000-0000-0000-000000000000}"/>
  <bookViews>
    <workbookView xWindow="-120" yWindow="-120" windowWidth="29040" windowHeight="15840" tabRatio="672" firstSheet="1" activeTab="1" xr2:uid="{00000000-000D-0000-FFFF-FFFF00000000}"/>
  </bookViews>
  <sheets>
    <sheet name="П 2" sheetId="2" state="hidden" r:id="rId1"/>
    <sheet name="приложение 5" sheetId="4" r:id="rId2"/>
  </sheets>
  <calcPr calcId="191029"/>
</workbook>
</file>

<file path=xl/calcChain.xml><?xml version="1.0" encoding="utf-8"?>
<calcChain xmlns="http://schemas.openxmlformats.org/spreadsheetml/2006/main">
  <c r="D28" i="4" l="1"/>
  <c r="D21" i="4"/>
  <c r="D13" i="4"/>
  <c r="D11" i="4"/>
  <c r="D10" i="4"/>
  <c r="D9" i="4"/>
  <c r="D7" i="4"/>
  <c r="C16" i="4" l="1"/>
  <c r="C11" i="4" l="1"/>
  <c r="D16" i="4"/>
  <c r="C5" i="4" l="1"/>
  <c r="C30" i="4" l="1"/>
  <c r="D5" i="4"/>
  <c r="D30" i="4" s="1"/>
  <c r="F33" i="2" l="1"/>
  <c r="F18" i="2"/>
  <c r="F17" i="2" l="1"/>
  <c r="F30" i="2" s="1"/>
  <c r="F25" i="2"/>
  <c r="E18" i="2"/>
  <c r="E25" i="2" s="1"/>
  <c r="E17" i="2" l="1"/>
  <c r="E30" i="2" s="1"/>
  <c r="D18" i="2" l="1"/>
  <c r="D30" i="2" l="1"/>
  <c r="D25" i="2"/>
</calcChain>
</file>

<file path=xl/sharedStrings.xml><?xml version="1.0" encoding="utf-8"?>
<sst xmlns="http://schemas.openxmlformats.org/spreadsheetml/2006/main" count="120" uniqueCount="101">
  <si>
    <t>Единица измерения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</si>
  <si>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</si>
  <si>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</si>
  <si>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</si>
  <si>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</si>
  <si>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</si>
  <si>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</si>
  <si>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</si>
  <si>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</si>
  <si>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</si>
  <si>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</si>
  <si>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</si>
  <si>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</si>
  <si>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</si>
  <si>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</si>
  <si>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</si>
  <si>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</si>
  <si>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</si>
  <si>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</si>
  <si>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</si>
  <si>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</si>
  <si>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</si>
  <si>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</si>
  <si>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</si>
  <si>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</si>
  <si>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</si>
  <si>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</si>
  <si>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</si>
  <si>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</si>
  <si>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</si>
  <si>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</si>
  <si>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</si>
  <si>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</si>
  <si>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</si>
  <si>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</si>
  <si>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</si>
  <si>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</si>
  <si>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</si>
  <si>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</si>
  <si>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</si>
  <si>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</si>
  <si>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</si>
  <si>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</si>
  <si>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</si>
  <si>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</si>
  <si>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</si>
  <si>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</si>
  <si>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</si>
  <si>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</si>
  <si>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</si>
  <si>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</si>
  <si>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</si>
  <si>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</si>
  <si>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</si>
  <si>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</si>
  <si>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</si>
  <si>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</si>
  <si>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</si>
  <si>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</si>
  <si>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</si>
  <si>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</si>
  <si>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</si>
  <si>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</si>
  <si>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</si>
  <si>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вспомогательные материалы</t>
  </si>
  <si>
    <t>энергия на хозяйственные нужды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</si>
  <si>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</si>
  <si>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</si>
  <si>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</si>
  <si>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</si>
  <si>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</si>
  <si>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</si>
  <si>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</si>
  <si>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</si>
  <si>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</si>
  <si>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</si>
  <si>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</si>
  <si>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</si>
  <si>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</si>
  <si>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</si>
  <si>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</si>
  <si>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</si>
  <si>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</si>
  <si>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</si>
  <si>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</si>
  <si>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Нет</t>
  </si>
  <si>
    <t>нет</t>
  </si>
  <si>
    <t>№676-п от 26.12.2016</t>
  </si>
  <si>
    <t>№187-п от 22.11.2016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</si>
  <si>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</si>
  <si>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</si>
  <si>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</si>
  <si>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</si>
  <si>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</si>
  <si>
    <r>
      <t xml:space="preserve">Расходы, связанные с производством и реализацией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</si>
  <si>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</t>
    </r>
    <r>
      <rPr>
        <sz val="11"/>
        <color rgb="FF0000FF"/>
        <rFont val="Times New Roman"/>
        <family val="1"/>
        <charset val="204"/>
      </rPr>
      <t>подпункте 4.1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неподконтрольные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 </t>
    </r>
    <r>
      <rPr>
        <sz val="11"/>
        <color rgb="FF0000FF"/>
        <rFont val="Times New Roman"/>
        <family val="1"/>
        <charset val="204"/>
      </rPr>
      <t>&lt;3&gt;</t>
    </r>
  </si>
  <si>
    <t>Ожидаемые данные за 2018 год</t>
  </si>
  <si>
    <t>РАСЧЕТ
необходимой валовой выручки сетевой организации
на технологическое присоединение ООО ЭСК "Энергия"</t>
  </si>
  <si>
    <t xml:space="preserve">Приложение №5
к стандартам раскрытия информации
субъектами оптового и розничных
рынков электрической энергии
</t>
  </si>
  <si>
    <t>Плановые показатели на 2021 год</t>
  </si>
  <si>
    <t>И.о. директора                                                                             Е.В. Алексеев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</si>
</sst>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1" xfId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left" vertical="center" wrapText="1" indent="6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9">
    <cellStyle name="Гиперссылка" xfId="1" builtinId="8"/>
    <cellStyle name="Обычный" xfId="0" builtinId="0"/>
    <cellStyle name="Обычный 2" xfId="2" xr:uid="{00000000-0005-0000-0000-000002000000}"/>
    <cellStyle name="Обычный 2 11" xfId="3" xr:uid="{00000000-0005-0000-0000-000003000000}"/>
    <cellStyle name="Обычный 3" xfId="4" xr:uid="{00000000-0005-0000-0000-000004000000}"/>
    <cellStyle name="Обычный 5" xfId="5" xr:uid="{00000000-0005-0000-0000-000005000000}"/>
    <cellStyle name="Финансовый 2" xfId="6" xr:uid="{00000000-0005-0000-0000-000006000000}"/>
    <cellStyle name="Финансовый 2 2" xfId="7" xr:uid="{00000000-0005-0000-0000-000007000000}"/>
    <cellStyle name="Финансовый 3" xfId="8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workbookViewId="0">
      <selection activeCell="I5" sqref="I5"/>
    </sheetView>
  </sheetViews>
  <sheetFormatPr defaultRowHeight="15" x14ac:dyDescent="0.25"/>
  <cols>
    <col min="1" max="1" width="9.140625" style="1"/>
    <col min="2" max="2" width="40" style="1" customWidth="1"/>
    <col min="3" max="3" width="9.140625" style="1"/>
    <col min="4" max="4" width="13.5703125" style="1" customWidth="1"/>
    <col min="5" max="5" width="12.140625" style="1" customWidth="1"/>
    <col min="6" max="6" width="14.7109375" style="1" customWidth="1"/>
    <col min="7" max="16384" width="9.140625" style="1"/>
  </cols>
  <sheetData>
    <row r="1" spans="1:6" ht="76.5" customHeight="1" x14ac:dyDescent="0.25">
      <c r="A1" s="14" t="s">
        <v>1</v>
      </c>
      <c r="B1" s="14"/>
      <c r="C1" s="14"/>
      <c r="D1" s="14"/>
      <c r="E1" s="14"/>
      <c r="F1" s="14"/>
    </row>
    <row r="2" spans="1:6" ht="95.25" customHeight="1" x14ac:dyDescent="0.25">
      <c r="A2" s="15" t="s">
        <v>91</v>
      </c>
      <c r="B2" s="15"/>
      <c r="C2" s="15"/>
      <c r="D2" s="15"/>
      <c r="E2" s="15"/>
      <c r="F2" s="15"/>
    </row>
    <row r="3" spans="1:6" ht="117.75" customHeight="1" x14ac:dyDescent="0.25">
      <c r="A3" s="2" t="s">
        <v>2</v>
      </c>
      <c r="B3" s="2" t="s">
        <v>3</v>
      </c>
      <c r="C3" s="2" t="s">
        <v>0</v>
      </c>
      <c r="D3" s="2" t="s">
        <v>89</v>
      </c>
      <c r="E3" s="2" t="s">
        <v>93</v>
      </c>
      <c r="F3" s="2" t="s">
        <v>92</v>
      </c>
    </row>
    <row r="4" spans="1:6" ht="30" x14ac:dyDescent="0.25">
      <c r="A4" s="2">
        <v>1</v>
      </c>
      <c r="B4" s="3" t="s">
        <v>4</v>
      </c>
      <c r="C4" s="2"/>
      <c r="D4" s="2" t="s">
        <v>85</v>
      </c>
      <c r="E4" s="2" t="s">
        <v>86</v>
      </c>
      <c r="F4" s="2" t="s">
        <v>86</v>
      </c>
    </row>
    <row r="5" spans="1:6" ht="30" x14ac:dyDescent="0.25">
      <c r="A5" s="2" t="s">
        <v>5</v>
      </c>
      <c r="B5" s="3" t="s">
        <v>6</v>
      </c>
      <c r="C5" s="2" t="s">
        <v>7</v>
      </c>
      <c r="D5" s="2">
        <v>7382</v>
      </c>
      <c r="E5" s="2">
        <v>20639.89</v>
      </c>
      <c r="F5" s="2">
        <v>66251.89</v>
      </c>
    </row>
    <row r="6" spans="1:6" ht="30" x14ac:dyDescent="0.25">
      <c r="A6" s="2" t="s">
        <v>8</v>
      </c>
      <c r="B6" s="3" t="s">
        <v>9</v>
      </c>
      <c r="C6" s="2" t="s">
        <v>7</v>
      </c>
      <c r="D6" s="2">
        <v>-4413</v>
      </c>
      <c r="E6" s="2">
        <v>0</v>
      </c>
      <c r="F6" s="2">
        <v>0</v>
      </c>
    </row>
    <row r="7" spans="1:6" ht="30" x14ac:dyDescent="0.25">
      <c r="A7" s="2" t="s">
        <v>10</v>
      </c>
      <c r="B7" s="3" t="s">
        <v>11</v>
      </c>
      <c r="C7" s="2" t="s">
        <v>7</v>
      </c>
      <c r="D7" s="2"/>
      <c r="E7" s="2">
        <v>0</v>
      </c>
      <c r="F7" s="2">
        <v>0</v>
      </c>
    </row>
    <row r="8" spans="1:6" ht="30" x14ac:dyDescent="0.25">
      <c r="A8" s="2" t="s">
        <v>12</v>
      </c>
      <c r="B8" s="3" t="s">
        <v>13</v>
      </c>
      <c r="C8" s="2" t="s">
        <v>7</v>
      </c>
      <c r="D8" s="2">
        <v>-4413</v>
      </c>
      <c r="E8" s="2">
        <v>0</v>
      </c>
      <c r="F8" s="2">
        <v>0</v>
      </c>
    </row>
    <row r="9" spans="1:6" x14ac:dyDescent="0.25">
      <c r="A9" s="2">
        <v>2</v>
      </c>
      <c r="B9" s="3" t="s">
        <v>14</v>
      </c>
      <c r="C9" s="2"/>
      <c r="D9" s="2"/>
      <c r="E9" s="2"/>
      <c r="F9" s="2"/>
    </row>
    <row r="10" spans="1:6" ht="60" x14ac:dyDescent="0.25">
      <c r="A10" s="2" t="s">
        <v>15</v>
      </c>
      <c r="B10" s="3" t="s">
        <v>16</v>
      </c>
      <c r="C10" s="2" t="s">
        <v>17</v>
      </c>
      <c r="D10" s="2"/>
      <c r="E10" s="2">
        <v>0</v>
      </c>
      <c r="F10" s="2">
        <v>0</v>
      </c>
    </row>
    <row r="11" spans="1:6" ht="30" x14ac:dyDescent="0.25">
      <c r="A11" s="2">
        <v>3</v>
      </c>
      <c r="B11" s="3" t="s">
        <v>18</v>
      </c>
      <c r="C11" s="2"/>
      <c r="D11" s="2"/>
      <c r="E11" s="2"/>
      <c r="F11" s="2"/>
    </row>
    <row r="12" spans="1:6" x14ac:dyDescent="0.25">
      <c r="A12" s="2" t="s">
        <v>19</v>
      </c>
      <c r="B12" s="6" t="s">
        <v>23</v>
      </c>
      <c r="C12" s="2" t="s">
        <v>20</v>
      </c>
      <c r="D12" s="2">
        <v>3.6269999999999998</v>
      </c>
      <c r="E12" s="2">
        <v>6.5229999999999997</v>
      </c>
      <c r="F12" s="2">
        <v>7.3141999999999996</v>
      </c>
    </row>
    <row r="13" spans="1:6" ht="30" x14ac:dyDescent="0.25">
      <c r="A13" s="2" t="s">
        <v>21</v>
      </c>
      <c r="B13" s="6" t="s">
        <v>25</v>
      </c>
      <c r="C13" s="2" t="s">
        <v>26</v>
      </c>
      <c r="D13" s="2">
        <v>4082.21</v>
      </c>
      <c r="E13" s="2">
        <v>47158</v>
      </c>
      <c r="F13" s="2">
        <v>56230.8</v>
      </c>
    </row>
    <row r="14" spans="1:6" ht="45" x14ac:dyDescent="0.25">
      <c r="A14" s="2" t="s">
        <v>22</v>
      </c>
      <c r="B14" s="6" t="s">
        <v>28</v>
      </c>
      <c r="C14" s="2" t="s">
        <v>26</v>
      </c>
      <c r="D14" s="2">
        <v>1856.3</v>
      </c>
      <c r="E14" s="2">
        <v>22484</v>
      </c>
      <c r="F14" s="2">
        <v>26809.7</v>
      </c>
    </row>
    <row r="15" spans="1:6" ht="60" x14ac:dyDescent="0.25">
      <c r="A15" s="2" t="s">
        <v>24</v>
      </c>
      <c r="B15" s="6" t="s">
        <v>29</v>
      </c>
      <c r="C15" s="2" t="s">
        <v>17</v>
      </c>
      <c r="D15" s="2">
        <v>18.37</v>
      </c>
      <c r="E15" s="2">
        <v>10.62</v>
      </c>
      <c r="F15" s="2">
        <v>10.43</v>
      </c>
    </row>
    <row r="16" spans="1:6" ht="45" x14ac:dyDescent="0.25">
      <c r="A16" s="2" t="s">
        <v>27</v>
      </c>
      <c r="B16" s="6" t="s">
        <v>30</v>
      </c>
      <c r="C16" s="2"/>
      <c r="D16" s="2" t="s">
        <v>86</v>
      </c>
      <c r="E16" s="2" t="s">
        <v>86</v>
      </c>
      <c r="F16" s="2"/>
    </row>
    <row r="17" spans="1:6" ht="45" x14ac:dyDescent="0.25">
      <c r="A17" s="2">
        <v>4</v>
      </c>
      <c r="B17" s="3" t="s">
        <v>31</v>
      </c>
      <c r="C17" s="2"/>
      <c r="D17" s="2">
        <v>12054</v>
      </c>
      <c r="E17" s="2">
        <f>E18+E24</f>
        <v>20639.89</v>
      </c>
      <c r="F17" s="2">
        <f>F18+F24</f>
        <v>66251.889999999985</v>
      </c>
    </row>
    <row r="18" spans="1:6" ht="45" x14ac:dyDescent="0.25">
      <c r="A18" s="2" t="s">
        <v>32</v>
      </c>
      <c r="B18" s="3" t="s">
        <v>94</v>
      </c>
      <c r="C18" s="2" t="s">
        <v>7</v>
      </c>
      <c r="D18" s="2">
        <f>D20+D21+D22+D23</f>
        <v>9042.2000000000007</v>
      </c>
      <c r="E18" s="2">
        <f>E20+E21+E22+E23</f>
        <v>15456.13</v>
      </c>
      <c r="F18" s="2">
        <f>F20+F21+F22+F23</f>
        <v>55907.929999999993</v>
      </c>
    </row>
    <row r="19" spans="1:6" x14ac:dyDescent="0.25">
      <c r="A19" s="2"/>
      <c r="B19" s="3" t="s">
        <v>33</v>
      </c>
      <c r="C19" s="2"/>
      <c r="D19" s="2"/>
      <c r="E19" s="2"/>
      <c r="F19" s="2"/>
    </row>
    <row r="20" spans="1:6" x14ac:dyDescent="0.25">
      <c r="A20" s="2"/>
      <c r="B20" s="3" t="s">
        <v>34</v>
      </c>
      <c r="C20" s="2"/>
      <c r="D20" s="2">
        <v>4517.6000000000004</v>
      </c>
      <c r="E20" s="2">
        <v>10152.83</v>
      </c>
      <c r="F20" s="2">
        <v>22700</v>
      </c>
    </row>
    <row r="21" spans="1:6" x14ac:dyDescent="0.25">
      <c r="A21" s="2"/>
      <c r="B21" s="3" t="s">
        <v>35</v>
      </c>
      <c r="C21" s="2"/>
      <c r="D21" s="2">
        <v>257.8</v>
      </c>
      <c r="E21" s="2">
        <v>2591.77</v>
      </c>
      <c r="F21" s="2">
        <v>25827.73</v>
      </c>
    </row>
    <row r="22" spans="1:6" x14ac:dyDescent="0.25">
      <c r="A22" s="2"/>
      <c r="B22" s="3" t="s">
        <v>36</v>
      </c>
      <c r="C22" s="2"/>
      <c r="D22" s="2">
        <v>1208</v>
      </c>
      <c r="E22" s="2">
        <v>2347.1999999999998</v>
      </c>
      <c r="F22" s="2">
        <v>3989.6</v>
      </c>
    </row>
    <row r="23" spans="1:6" ht="30" x14ac:dyDescent="0.25">
      <c r="A23" s="2"/>
      <c r="B23" s="3" t="s">
        <v>90</v>
      </c>
      <c r="C23" s="2"/>
      <c r="D23" s="2">
        <v>3058.8</v>
      </c>
      <c r="E23" s="2">
        <v>364.33</v>
      </c>
      <c r="F23" s="2">
        <v>3390.6</v>
      </c>
    </row>
    <row r="24" spans="1:6" ht="60" x14ac:dyDescent="0.25">
      <c r="A24" s="2" t="s">
        <v>37</v>
      </c>
      <c r="B24" s="3" t="s">
        <v>95</v>
      </c>
      <c r="C24" s="2" t="s">
        <v>7</v>
      </c>
      <c r="D24" s="2">
        <v>2622.8</v>
      </c>
      <c r="E24" s="2">
        <v>5183.76</v>
      </c>
      <c r="F24" s="2">
        <v>10343.959999999999</v>
      </c>
    </row>
    <row r="25" spans="1:6" ht="30" x14ac:dyDescent="0.25">
      <c r="A25" s="2" t="s">
        <v>38</v>
      </c>
      <c r="B25" s="3" t="s">
        <v>39</v>
      </c>
      <c r="C25" s="2" t="s">
        <v>7</v>
      </c>
      <c r="D25" s="2">
        <f t="shared" ref="D25" si="0">D5-D6-D18-D24</f>
        <v>129.99999999999909</v>
      </c>
      <c r="E25" s="2">
        <f>E5-E6-E18-E24</f>
        <v>0</v>
      </c>
      <c r="F25" s="2">
        <f t="shared" ref="F25" si="1">F5-F6-F18-F24</f>
        <v>0</v>
      </c>
    </row>
    <row r="26" spans="1:6" ht="30" x14ac:dyDescent="0.25">
      <c r="A26" s="2" t="s">
        <v>40</v>
      </c>
      <c r="B26" s="3" t="s">
        <v>41</v>
      </c>
      <c r="C26" s="2" t="s">
        <v>7</v>
      </c>
      <c r="D26" s="2">
        <v>0</v>
      </c>
      <c r="E26" s="2">
        <v>0</v>
      </c>
      <c r="F26" s="2">
        <v>0</v>
      </c>
    </row>
    <row r="27" spans="1:6" ht="45" x14ac:dyDescent="0.25">
      <c r="A27" s="11" t="s">
        <v>42</v>
      </c>
      <c r="B27" s="3" t="s">
        <v>43</v>
      </c>
      <c r="C27" s="2"/>
      <c r="D27" s="2">
        <v>0</v>
      </c>
      <c r="E27" s="2">
        <v>0</v>
      </c>
      <c r="F27" s="2">
        <v>0</v>
      </c>
    </row>
    <row r="28" spans="1:6" x14ac:dyDescent="0.25">
      <c r="A28" s="11"/>
      <c r="B28" s="3" t="s">
        <v>44</v>
      </c>
      <c r="C28" s="2"/>
      <c r="D28" s="2"/>
      <c r="E28" s="2"/>
      <c r="F28" s="2"/>
    </row>
    <row r="29" spans="1:6" x14ac:dyDescent="0.25">
      <c r="A29" s="11"/>
      <c r="B29" s="6" t="s">
        <v>45</v>
      </c>
      <c r="C29" s="2" t="s">
        <v>46</v>
      </c>
      <c r="D29" s="2">
        <v>863.4</v>
      </c>
      <c r="E29" s="2">
        <v>1063.05</v>
      </c>
      <c r="F29" s="2">
        <v>1140.76</v>
      </c>
    </row>
    <row r="30" spans="1:6" ht="45" x14ac:dyDescent="0.25">
      <c r="A30" s="11"/>
      <c r="B30" s="6" t="s">
        <v>47</v>
      </c>
      <c r="C30" s="2" t="s">
        <v>48</v>
      </c>
      <c r="D30" s="7">
        <f>D17/D29</f>
        <v>13.961084086170953</v>
      </c>
      <c r="E30" s="7">
        <f>E17/E29</f>
        <v>19.415728328865058</v>
      </c>
      <c r="F30" s="7">
        <f>F17/F29</f>
        <v>58.076974999123379</v>
      </c>
    </row>
    <row r="31" spans="1:6" ht="45" x14ac:dyDescent="0.25">
      <c r="A31" s="2">
        <v>5</v>
      </c>
      <c r="B31" s="3" t="s">
        <v>49</v>
      </c>
      <c r="C31" s="2"/>
      <c r="D31" s="2"/>
      <c r="E31" s="2"/>
      <c r="F31" s="2"/>
    </row>
    <row r="32" spans="1:6" x14ac:dyDescent="0.25">
      <c r="A32" s="2" t="s">
        <v>50</v>
      </c>
      <c r="B32" s="3" t="s">
        <v>51</v>
      </c>
      <c r="C32" s="2" t="s">
        <v>52</v>
      </c>
      <c r="D32" s="2">
        <v>28</v>
      </c>
      <c r="E32" s="2">
        <v>34</v>
      </c>
      <c r="F32" s="2">
        <v>50</v>
      </c>
    </row>
    <row r="33" spans="1:6" ht="60" x14ac:dyDescent="0.25">
      <c r="A33" s="2" t="s">
        <v>53</v>
      </c>
      <c r="B33" s="3" t="s">
        <v>54</v>
      </c>
      <c r="C33" s="2" t="s">
        <v>55</v>
      </c>
      <c r="D33" s="2">
        <v>32.268999999999998</v>
      </c>
      <c r="E33" s="2">
        <v>24.884</v>
      </c>
      <c r="F33" s="8">
        <f>F20/F32/12</f>
        <v>37.833333333333336</v>
      </c>
    </row>
    <row r="34" spans="1:6" ht="45" x14ac:dyDescent="0.25">
      <c r="A34" s="11" t="s">
        <v>56</v>
      </c>
      <c r="B34" s="3" t="s">
        <v>57</v>
      </c>
      <c r="C34" s="2"/>
      <c r="D34" s="2" t="s">
        <v>88</v>
      </c>
      <c r="E34" s="2" t="s">
        <v>87</v>
      </c>
      <c r="F34" s="2"/>
    </row>
    <row r="35" spans="1:6" x14ac:dyDescent="0.25">
      <c r="A35" s="11"/>
      <c r="B35" s="3" t="s">
        <v>44</v>
      </c>
      <c r="C35" s="2"/>
      <c r="D35" s="2"/>
      <c r="E35" s="2"/>
      <c r="F35" s="2"/>
    </row>
    <row r="36" spans="1:6" ht="30" x14ac:dyDescent="0.25">
      <c r="A36" s="11"/>
      <c r="B36" s="3" t="s">
        <v>58</v>
      </c>
      <c r="C36" s="2" t="s">
        <v>7</v>
      </c>
      <c r="D36" s="2"/>
      <c r="E36" s="2"/>
      <c r="F36" s="2"/>
    </row>
    <row r="37" spans="1:6" ht="45" x14ac:dyDescent="0.25">
      <c r="A37" s="11"/>
      <c r="B37" s="3" t="s">
        <v>59</v>
      </c>
      <c r="C37" s="2" t="s">
        <v>7</v>
      </c>
      <c r="D37" s="2"/>
      <c r="E37" s="2"/>
      <c r="F37" s="2"/>
    </row>
    <row r="39" spans="1:6" ht="165.75" customHeight="1" x14ac:dyDescent="0.25">
      <c r="A39" s="12" t="s">
        <v>60</v>
      </c>
      <c r="B39" s="13"/>
      <c r="C39" s="13"/>
      <c r="D39" s="13"/>
      <c r="E39" s="13"/>
      <c r="F39" s="13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 xr:uid="{00000000-0004-0000-0000-000000000000}"/>
    <hyperlink ref="B13" location="Par284" display="Par284" xr:uid="{00000000-0004-0000-0000-000001000000}"/>
    <hyperlink ref="B14" location="Par284" display="Par284" xr:uid="{00000000-0004-0000-0000-000002000000}"/>
    <hyperlink ref="B15" location="Par284" display="Par284" xr:uid="{00000000-0004-0000-0000-000003000000}"/>
    <hyperlink ref="B16" location="Par284" display="Par284" xr:uid="{00000000-0004-0000-0000-000004000000}"/>
    <hyperlink ref="B29" location="Par284" display="Par284" xr:uid="{00000000-0004-0000-0000-000005000000}"/>
    <hyperlink ref="B30" location="Par284" display="Par284" xr:uid="{00000000-0004-0000-0000-000006000000}"/>
  </hyperlink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abSelected="1" view="pageBreakPreview" zoomScale="95" zoomScaleNormal="100" zoomScaleSheetLayoutView="95" workbookViewId="0">
      <selection activeCell="A36" sqref="A36"/>
    </sheetView>
  </sheetViews>
  <sheetFormatPr defaultRowHeight="15" x14ac:dyDescent="0.25"/>
  <cols>
    <col min="1" max="1" width="9.140625" style="1"/>
    <col min="2" max="2" width="58.5703125" style="1" customWidth="1"/>
    <col min="3" max="3" width="18.7109375" style="1" hidden="1" customWidth="1"/>
    <col min="4" max="4" width="22.42578125" style="1" customWidth="1"/>
    <col min="5" max="16384" width="9.140625" style="1"/>
  </cols>
  <sheetData>
    <row r="1" spans="1:4" ht="75" customHeight="1" x14ac:dyDescent="0.25">
      <c r="A1" s="14" t="s">
        <v>98</v>
      </c>
      <c r="B1" s="14"/>
      <c r="C1" s="14"/>
      <c r="D1" s="14"/>
    </row>
    <row r="2" spans="1:4" ht="63" customHeight="1" x14ac:dyDescent="0.25">
      <c r="A2" s="17" t="s">
        <v>97</v>
      </c>
      <c r="B2" s="17"/>
      <c r="C2" s="17"/>
      <c r="D2" s="17"/>
    </row>
    <row r="3" spans="1:4" x14ac:dyDescent="0.25">
      <c r="A3" s="16" t="s">
        <v>61</v>
      </c>
      <c r="B3" s="16"/>
      <c r="C3" s="16"/>
      <c r="D3" s="16"/>
    </row>
    <row r="4" spans="1:4" ht="30" x14ac:dyDescent="0.25">
      <c r="A4" s="3"/>
      <c r="B4" s="2" t="s">
        <v>62</v>
      </c>
      <c r="C4" s="2" t="s">
        <v>96</v>
      </c>
      <c r="D4" s="2" t="s">
        <v>99</v>
      </c>
    </row>
    <row r="5" spans="1:4" ht="30" x14ac:dyDescent="0.25">
      <c r="A5" s="2">
        <v>1</v>
      </c>
      <c r="B5" s="3" t="s">
        <v>63</v>
      </c>
      <c r="C5" s="4">
        <f>C7+C9+C10+C11</f>
        <v>4758.4237578359307</v>
      </c>
      <c r="D5" s="4">
        <f>C5*1.113</f>
        <v>5296.1256424713911</v>
      </c>
    </row>
    <row r="6" spans="1:4" x14ac:dyDescent="0.25">
      <c r="A6" s="3"/>
      <c r="B6" s="3" t="s">
        <v>33</v>
      </c>
      <c r="C6" s="3"/>
      <c r="D6" s="3"/>
    </row>
    <row r="7" spans="1:4" x14ac:dyDescent="0.25">
      <c r="A7" s="3"/>
      <c r="B7" s="5" t="s">
        <v>64</v>
      </c>
      <c r="C7" s="4">
        <v>101.74326500000001</v>
      </c>
      <c r="D7" s="4">
        <f>C7*1.1</f>
        <v>111.91759150000001</v>
      </c>
    </row>
    <row r="8" spans="1:4" x14ac:dyDescent="0.25">
      <c r="A8" s="3"/>
      <c r="B8" s="5" t="s">
        <v>65</v>
      </c>
      <c r="C8" s="3"/>
      <c r="D8" s="3"/>
    </row>
    <row r="9" spans="1:4" x14ac:dyDescent="0.25">
      <c r="A9" s="3"/>
      <c r="B9" s="5" t="s">
        <v>34</v>
      </c>
      <c r="C9" s="4">
        <v>3074.3821272</v>
      </c>
      <c r="D9" s="4">
        <f>C9*1.1</f>
        <v>3381.8203399200002</v>
      </c>
    </row>
    <row r="10" spans="1:4" x14ac:dyDescent="0.25">
      <c r="A10" s="3"/>
      <c r="B10" s="5" t="s">
        <v>66</v>
      </c>
      <c r="C10" s="4">
        <v>940.76093092320002</v>
      </c>
      <c r="D10" s="4">
        <f>C10*1.1</f>
        <v>1034.83702401552</v>
      </c>
    </row>
    <row r="11" spans="1:4" x14ac:dyDescent="0.25">
      <c r="A11" s="3"/>
      <c r="B11" s="5" t="s">
        <v>67</v>
      </c>
      <c r="C11" s="4">
        <f>C13+C16</f>
        <v>641.53743471273049</v>
      </c>
      <c r="D11" s="4">
        <f>C11*1.1</f>
        <v>705.69117818400355</v>
      </c>
    </row>
    <row r="12" spans="1:4" x14ac:dyDescent="0.25">
      <c r="A12" s="3"/>
      <c r="B12" s="5" t="s">
        <v>68</v>
      </c>
      <c r="C12" s="3"/>
      <c r="D12" s="3"/>
    </row>
    <row r="13" spans="1:4" x14ac:dyDescent="0.25">
      <c r="A13" s="3"/>
      <c r="B13" s="9" t="s">
        <v>69</v>
      </c>
      <c r="C13" s="4">
        <v>272.54116000000005</v>
      </c>
      <c r="D13" s="4">
        <f>C13*1.1</f>
        <v>299.79527600000006</v>
      </c>
    </row>
    <row r="14" spans="1:4" ht="30" x14ac:dyDescent="0.25">
      <c r="A14" s="3"/>
      <c r="B14" s="9" t="s">
        <v>70</v>
      </c>
      <c r="C14" s="3"/>
      <c r="D14" s="3"/>
    </row>
    <row r="15" spans="1:4" x14ac:dyDescent="0.25">
      <c r="A15" s="3"/>
      <c r="B15" s="9" t="s">
        <v>71</v>
      </c>
      <c r="C15" s="3"/>
      <c r="D15" s="3"/>
    </row>
    <row r="16" spans="1:4" x14ac:dyDescent="0.25">
      <c r="A16" s="3"/>
      <c r="B16" s="9" t="s">
        <v>33</v>
      </c>
      <c r="C16" s="4">
        <f>SUM(C17:C21)</f>
        <v>368.99627471273044</v>
      </c>
      <c r="D16" s="4">
        <f>C16*1.113</f>
        <v>410.69285375526897</v>
      </c>
    </row>
    <row r="17" spans="1:4" x14ac:dyDescent="0.25">
      <c r="A17" s="3"/>
      <c r="B17" s="10" t="s">
        <v>72</v>
      </c>
      <c r="C17" s="3"/>
      <c r="D17" s="3"/>
    </row>
    <row r="18" spans="1:4" x14ac:dyDescent="0.25">
      <c r="A18" s="3"/>
      <c r="B18" s="10" t="s">
        <v>73</v>
      </c>
      <c r="C18" s="3"/>
      <c r="D18" s="3"/>
    </row>
    <row r="19" spans="1:4" ht="30" x14ac:dyDescent="0.25">
      <c r="A19" s="3"/>
      <c r="B19" s="10" t="s">
        <v>74</v>
      </c>
      <c r="C19" s="3"/>
      <c r="D19" s="3"/>
    </row>
    <row r="20" spans="1:4" x14ac:dyDescent="0.25">
      <c r="A20" s="3"/>
      <c r="B20" s="10" t="s">
        <v>75</v>
      </c>
      <c r="C20" s="3"/>
      <c r="D20" s="3"/>
    </row>
    <row r="21" spans="1:4" ht="30" x14ac:dyDescent="0.25">
      <c r="A21" s="3"/>
      <c r="B21" s="10" t="s">
        <v>76</v>
      </c>
      <c r="C21" s="4">
        <v>368.99627471273044</v>
      </c>
      <c r="D21" s="4">
        <f>C21*1.1</f>
        <v>405.89590218400349</v>
      </c>
    </row>
    <row r="22" spans="1:4" x14ac:dyDescent="0.25">
      <c r="A22" s="3"/>
      <c r="B22" s="5" t="s">
        <v>77</v>
      </c>
      <c r="C22" s="3"/>
      <c r="D22" s="3"/>
    </row>
    <row r="23" spans="1:4" x14ac:dyDescent="0.25">
      <c r="A23" s="3"/>
      <c r="B23" s="5" t="s">
        <v>33</v>
      </c>
      <c r="C23" s="3"/>
      <c r="D23" s="3"/>
    </row>
    <row r="24" spans="1:4" x14ac:dyDescent="0.25">
      <c r="A24" s="3"/>
      <c r="B24" s="9" t="s">
        <v>78</v>
      </c>
      <c r="C24" s="3"/>
      <c r="D24" s="3"/>
    </row>
    <row r="25" spans="1:4" x14ac:dyDescent="0.25">
      <c r="A25" s="3"/>
      <c r="B25" s="9" t="s">
        <v>79</v>
      </c>
      <c r="C25" s="3"/>
      <c r="D25" s="3"/>
    </row>
    <row r="26" spans="1:4" x14ac:dyDescent="0.25">
      <c r="A26" s="3"/>
      <c r="B26" s="9" t="s">
        <v>80</v>
      </c>
      <c r="C26" s="3"/>
      <c r="D26" s="3"/>
    </row>
    <row r="27" spans="1:4" ht="30" x14ac:dyDescent="0.25">
      <c r="A27" s="3"/>
      <c r="B27" s="9" t="s">
        <v>81</v>
      </c>
      <c r="C27" s="3"/>
      <c r="D27" s="3"/>
    </row>
    <row r="28" spans="1:4" ht="60" x14ac:dyDescent="0.25">
      <c r="A28" s="2">
        <v>2</v>
      </c>
      <c r="B28" s="3" t="s">
        <v>82</v>
      </c>
      <c r="C28" s="4">
        <v>933.57118197365799</v>
      </c>
      <c r="D28" s="4">
        <f>C28*1.1</f>
        <v>1026.9283001710239</v>
      </c>
    </row>
    <row r="29" spans="1:4" x14ac:dyDescent="0.25">
      <c r="A29" s="2">
        <v>3</v>
      </c>
      <c r="B29" s="3" t="s">
        <v>83</v>
      </c>
      <c r="C29" s="3"/>
      <c r="D29" s="3"/>
    </row>
    <row r="30" spans="1:4" x14ac:dyDescent="0.25">
      <c r="A30" s="3"/>
      <c r="B30" s="3" t="s">
        <v>84</v>
      </c>
      <c r="C30" s="4">
        <f>C28+C5</f>
        <v>5691.9949398095887</v>
      </c>
      <c r="D30" s="4">
        <f>D28+D5</f>
        <v>6323.0539426424148</v>
      </c>
    </row>
    <row r="35" spans="1:4" x14ac:dyDescent="0.25">
      <c r="A35" s="18" t="s">
        <v>100</v>
      </c>
      <c r="B35" s="18"/>
      <c r="C35" s="18"/>
      <c r="D35" s="18"/>
    </row>
  </sheetData>
  <mergeCells count="4">
    <mergeCell ref="A1:D1"/>
    <mergeCell ref="A3:D3"/>
    <mergeCell ref="A2:D2"/>
    <mergeCell ref="A35:D3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 2</vt:lpstr>
      <vt:lpstr>приложение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2020-10-29T03:58:53Z</dcterms:modified>
</cp:coreProperties>
</file>