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0\Фактический баланс 2020\"/>
    </mc:Choice>
  </mc:AlternateContent>
  <xr:revisionPtr revIDLastSave="0" documentId="8_{46CD5BC5-1664-44BD-9C72-73141CB5E1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C14" i="2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G24" i="2" s="1"/>
  <c r="G23" i="2" s="1"/>
  <c r="C35" i="2"/>
  <c r="H44" i="2"/>
  <c r="H24" i="2" s="1"/>
  <c r="H23" i="2" s="1"/>
  <c r="C26" i="2"/>
  <c r="C11" i="2"/>
  <c r="C23" i="2" l="1"/>
  <c r="C44" i="2"/>
  <c r="C24" i="2"/>
  <c r="C18" i="2"/>
  <c r="E69" i="2" l="1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<sst xmlns="http://schemas.openxmlformats.org/spreadsheetml/2006/main" count="110" uniqueCount="101">
  <si>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</si>
  <si>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</si>
  <si>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</si>
  <si>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</si>
  <si>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</si>
  <si>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</si>
  <si>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</si>
  <si>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</si>
  <si>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</si>
  <si>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</si>
  <si>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</si>
  <si>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</si>
  <si>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</si>
  <si>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</si>
  <si>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</si>
  <si>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</si>
  <si>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</si>
  <si>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</si>
  <si>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</si>
  <si>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</si>
  <si>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</si>
  <si>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</si>
  <si>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</si>
  <si>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</si>
  <si>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</si>
  <si>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</si>
  <si>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</si>
  <si>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</si>
  <si>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</si>
  <si>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</si>
  <si>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</si>
  <si>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</si>
  <si>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</si>
  <si>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</si>
  <si>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</si>
  <si>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</si>
  <si>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</si>
  <si>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</si>
  <si>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</si>
  <si>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</si>
  <si>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</si>
  <si>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</si>
  <si>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</si>
  <si>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</si>
  <si>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</si>
  <si>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</si>
  <si>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</si>
  <si>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</si>
  <si>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</si>
  <si>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</si>
  <si>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</si>
  <si>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</si>
  <si>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</si>
  <si>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</si>
  <si>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</si>
  <si>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</si>
  <si>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</si>
  <si>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</si>
  <si>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</si>
  <si>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</si>
  <si>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</si>
  <si>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</si>
  <si>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</si>
  <si>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</si>
  <si>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</si>
  <si>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</si>
  <si>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</si>
  <si>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</si>
  <si>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</si>
  <si>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</si>
  <si>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</si>
  <si>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</si>
  <si>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</si>
  <si>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</si>
  <si>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</si>
  <si>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</si>
  <si>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</si>
  <si>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</si>
  <si>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</si>
  <si>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</si>
  <si>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</si>
  <si>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</si>
  <si>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</si>
  <si>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</si>
  <si>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</si>
  <si>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</si>
  <si>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</si>
  <si>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</si>
  <si>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</si>
  <si>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</si>
  <si>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</si>
  <si>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</si>
  <si>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</si>
  <si>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</si>
  <si>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</si>
  <si>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</si>
  <si>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</si>
  <si>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</si>
  <si>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</si>
  <si>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апрель 2020 года</t>
    </r>
  </si>
  <si>
    <t>перерасчет январь, февраль,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</si>
</sst>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3" fontId="16" fillId="5" borderId="1" xfId="0" applyNumberFormat="1" applyFont="1" applyFill="1" applyBorder="1" applyAlignment="1" applyProtection="1">
      <alignment horizontal="center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6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9"/>
      <c r="C5" s="90"/>
      <c r="D5" s="33"/>
      <c r="F5" s="91"/>
      <c r="G5" s="91"/>
      <c r="H5" s="91"/>
      <c r="I5" s="34"/>
      <c r="J5" s="34"/>
      <c r="K5" s="34"/>
      <c r="L5" s="34"/>
    </row>
    <row r="6" spans="1:12" s="7" customFormat="1" ht="21.75" customHeight="1" x14ac:dyDescent="0.35">
      <c r="A6" s="92" t="s">
        <v>99</v>
      </c>
      <c r="B6" s="93"/>
      <c r="C6" s="93"/>
      <c r="D6" s="93"/>
      <c r="E6" s="93"/>
      <c r="F6" s="93"/>
      <c r="G6" s="93"/>
      <c r="H6" s="93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7461373</v>
      </c>
      <c r="D9" s="55"/>
      <c r="E9" s="76">
        <f>E11+E19</f>
        <v>2340017</v>
      </c>
      <c r="F9" s="76">
        <f>F11+F19</f>
        <v>608556</v>
      </c>
      <c r="G9" s="76">
        <f>G11+G19</f>
        <v>4482992</v>
      </c>
      <c r="H9" s="76">
        <f>H11+H19</f>
        <v>29808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7461373</v>
      </c>
      <c r="D11" s="63"/>
      <c r="E11" s="62">
        <f>SUM(E13:E18)</f>
        <v>2340017</v>
      </c>
      <c r="F11" s="62">
        <f>SUM(F13:F18)</f>
        <v>608556</v>
      </c>
      <c r="G11" s="62">
        <f>SUM(G13:G18)</f>
        <v>4482992</v>
      </c>
      <c r="H11" s="62">
        <f>SUM(H13:H18)</f>
        <v>29808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119847</v>
      </c>
      <c r="D13" s="63"/>
      <c r="E13" s="82">
        <v>119847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78</v>
      </c>
      <c r="C14" s="65">
        <f>SUM(E14:H14)</f>
        <v>1481</v>
      </c>
      <c r="D14" s="63"/>
      <c r="E14" s="82"/>
      <c r="F14" s="65"/>
      <c r="G14" s="65">
        <v>1481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91</v>
      </c>
      <c r="C15" s="65">
        <f>SUM(E15:H15)</f>
        <v>101372</v>
      </c>
      <c r="D15" s="63"/>
      <c r="E15" s="82"/>
      <c r="F15" s="65"/>
      <c r="G15" s="65">
        <v>98597</v>
      </c>
      <c r="H15" s="65">
        <v>2775</v>
      </c>
      <c r="I15" s="56"/>
      <c r="J15" s="56"/>
      <c r="K15" s="56"/>
      <c r="L15" s="56"/>
    </row>
    <row r="16" spans="1:12" s="60" customFormat="1" ht="15.75" x14ac:dyDescent="0.25">
      <c r="A16" s="64" t="s">
        <v>97</v>
      </c>
      <c r="B16" s="40" t="s">
        <v>92</v>
      </c>
      <c r="C16" s="65">
        <f>SUM(E16:H16)</f>
        <v>25398</v>
      </c>
      <c r="D16" s="63"/>
      <c r="E16" s="82"/>
      <c r="F16" s="65"/>
      <c r="G16" s="65"/>
      <c r="H16" s="65">
        <v>25398</v>
      </c>
      <c r="I16" s="56"/>
      <c r="J16" s="56"/>
      <c r="K16" s="56"/>
      <c r="L16" s="56"/>
    </row>
    <row r="17" spans="1:12" s="60" customFormat="1" ht="15.75" x14ac:dyDescent="0.25">
      <c r="A17" s="64" t="s">
        <v>98</v>
      </c>
      <c r="B17" s="40" t="s">
        <v>77</v>
      </c>
      <c r="C17" s="65">
        <f>SUM(E17:H17)</f>
        <v>7213275</v>
      </c>
      <c r="D17" s="67"/>
      <c r="E17" s="81">
        <v>2220170</v>
      </c>
      <c r="F17" s="80">
        <v>608556</v>
      </c>
      <c r="G17" s="87">
        <f>3672095+261603+259058+190158</f>
        <v>4382914</v>
      </c>
      <c r="H17" s="80">
        <v>1635</v>
      </c>
      <c r="I17" s="88" t="s">
        <v>100</v>
      </c>
      <c r="J17" s="56"/>
      <c r="K17" s="56"/>
      <c r="L17" s="56"/>
    </row>
    <row r="18" spans="1:12" s="60" customFormat="1" ht="18" hidden="1" customHeight="1" x14ac:dyDescent="0.25">
      <c r="A18" s="64" t="s">
        <v>88</v>
      </c>
      <c r="B18" s="60" t="s">
        <v>78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6859375</v>
      </c>
      <c r="D23" s="67"/>
      <c r="E23" s="73">
        <f>E24+E62</f>
        <v>0</v>
      </c>
      <c r="F23" s="73">
        <f>F24+F62</f>
        <v>0</v>
      </c>
      <c r="G23" s="73">
        <f>G24+G62</f>
        <v>3898555</v>
      </c>
      <c r="H23" s="73">
        <f>H24+H62</f>
        <v>2960820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6700091</v>
      </c>
      <c r="D24" s="67"/>
      <c r="E24" s="66">
        <f>E25+E44+E53</f>
        <v>0</v>
      </c>
      <c r="F24" s="66">
        <f>F25+F44+F53</f>
        <v>0</v>
      </c>
      <c r="G24" s="66">
        <f>G25+G44+G53</f>
        <v>3740836</v>
      </c>
      <c r="H24" s="66">
        <f>H25+H44+H53</f>
        <v>2959255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3119129</v>
      </c>
      <c r="D25" s="67"/>
      <c r="E25" s="66"/>
      <c r="F25" s="66"/>
      <c r="G25" s="84">
        <v>2625784</v>
      </c>
      <c r="H25" s="66">
        <v>493345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1009699</v>
      </c>
      <c r="D26" s="67"/>
      <c r="E26" s="66">
        <f>SUM(E27:E34)</f>
        <v>0</v>
      </c>
      <c r="F26" s="66">
        <f>SUM(F27:F34)</f>
        <v>0</v>
      </c>
      <c r="G26" s="66">
        <f>SUM(G27:G34)</f>
        <v>207662</v>
      </c>
      <c r="H26" s="66">
        <f>SUM(H27:H34)</f>
        <v>802037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405250</v>
      </c>
      <c r="D29" s="67"/>
      <c r="E29" s="66"/>
      <c r="F29" s="66"/>
      <c r="G29" s="66">
        <v>26130</v>
      </c>
      <c r="H29" s="66">
        <v>379120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118863</v>
      </c>
      <c r="D30" s="67"/>
      <c r="E30" s="66"/>
      <c r="F30" s="66"/>
      <c r="G30" s="66">
        <v>10135</v>
      </c>
      <c r="H30" s="66">
        <v>108728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7101</v>
      </c>
      <c r="D31" s="67"/>
      <c r="E31" s="66"/>
      <c r="F31" s="66"/>
      <c r="G31" s="66"/>
      <c r="H31" s="66">
        <v>7101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79</v>
      </c>
      <c r="C32" s="66">
        <f t="shared" si="2"/>
        <v>4221</v>
      </c>
      <c r="D32" s="67"/>
      <c r="E32" s="66"/>
      <c r="F32" s="66"/>
      <c r="G32" s="66">
        <v>2135</v>
      </c>
      <c r="H32" s="66">
        <v>2086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340122</v>
      </c>
      <c r="D33" s="67"/>
      <c r="E33" s="66"/>
      <c r="F33" s="66"/>
      <c r="G33" s="66">
        <v>93325</v>
      </c>
      <c r="H33" s="66">
        <v>246797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134142</v>
      </c>
      <c r="D34" s="67"/>
      <c r="E34" s="66"/>
      <c r="F34" s="66"/>
      <c r="G34" s="66">
        <v>75937</v>
      </c>
      <c r="H34" s="66">
        <v>58205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2418820</v>
      </c>
      <c r="D35" s="67"/>
      <c r="E35" s="66">
        <f>SUM(E36:E43)</f>
        <v>0</v>
      </c>
      <c r="F35" s="66">
        <f>SUM(F36:F43)</f>
        <v>0</v>
      </c>
      <c r="G35" s="66">
        <f>SUM(G36:G43)</f>
        <v>757148</v>
      </c>
      <c r="H35" s="66">
        <f>SUM(H36:H43)</f>
        <v>1661672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582498</v>
      </c>
      <c r="D36" s="67"/>
      <c r="E36" s="66"/>
      <c r="F36" s="66"/>
      <c r="G36" s="66">
        <v>600</v>
      </c>
      <c r="H36" s="66">
        <v>581898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84</v>
      </c>
      <c r="C37" s="66">
        <f t="shared" si="2"/>
        <v>1238527</v>
      </c>
      <c r="D37" s="67"/>
      <c r="E37" s="66"/>
      <c r="F37" s="66"/>
      <c r="G37" s="66">
        <v>669137</v>
      </c>
      <c r="H37" s="66">
        <v>569390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68842</v>
      </c>
      <c r="D38" s="67"/>
      <c r="E38" s="66"/>
      <c r="F38" s="66"/>
      <c r="G38" s="66">
        <v>400</v>
      </c>
      <c r="H38" s="66">
        <v>68442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80</v>
      </c>
      <c r="C39" s="66">
        <f t="shared" si="2"/>
        <v>119113</v>
      </c>
      <c r="D39" s="67"/>
      <c r="E39" s="66"/>
      <c r="F39" s="66"/>
      <c r="G39" s="66">
        <v>219</v>
      </c>
      <c r="H39" s="66">
        <v>118894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25307</v>
      </c>
      <c r="D40" s="67"/>
      <c r="E40" s="66"/>
      <c r="F40" s="66"/>
      <c r="G40" s="66">
        <v>0</v>
      </c>
      <c r="H40" s="66">
        <v>25307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43863</v>
      </c>
      <c r="D41" s="67"/>
      <c r="E41" s="66"/>
      <c r="F41" s="66"/>
      <c r="G41" s="66">
        <v>1120</v>
      </c>
      <c r="H41" s="66">
        <v>42743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81</v>
      </c>
      <c r="C42" s="66">
        <f t="shared" si="2"/>
        <v>193845</v>
      </c>
      <c r="D42" s="67"/>
      <c r="E42" s="66"/>
      <c r="F42" s="66"/>
      <c r="G42" s="66">
        <v>68553</v>
      </c>
      <c r="H42" s="66">
        <v>125292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146825</v>
      </c>
      <c r="D43" s="67"/>
      <c r="E43" s="66"/>
      <c r="F43" s="66"/>
      <c r="G43" s="66">
        <v>17119</v>
      </c>
      <c r="H43" s="66">
        <v>129706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3428519</v>
      </c>
      <c r="D44" s="67"/>
      <c r="E44" s="66">
        <f>SUM(E45:E52)</f>
        <v>0</v>
      </c>
      <c r="F44" s="66">
        <f>SUM(F45:F52)</f>
        <v>0</v>
      </c>
      <c r="G44" s="66">
        <f>SUM(G45:G52)</f>
        <v>964810</v>
      </c>
      <c r="H44" s="66">
        <f>SUM(H45:H52)</f>
        <v>2463709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582498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581898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1238527</v>
      </c>
      <c r="D46" s="67"/>
      <c r="E46" s="66">
        <f t="shared" si="3"/>
        <v>0</v>
      </c>
      <c r="F46" s="66">
        <f t="shared" si="3"/>
        <v>0</v>
      </c>
      <c r="G46" s="66">
        <f t="shared" si="3"/>
        <v>669137</v>
      </c>
      <c r="H46" s="66">
        <f t="shared" si="3"/>
        <v>569390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474092</v>
      </c>
      <c r="D47" s="67"/>
      <c r="E47" s="66">
        <f t="shared" si="3"/>
        <v>0</v>
      </c>
      <c r="F47" s="66">
        <f t="shared" si="3"/>
        <v>0</v>
      </c>
      <c r="G47" s="66">
        <f t="shared" si="3"/>
        <v>26530</v>
      </c>
      <c r="H47" s="66">
        <f t="shared" si="3"/>
        <v>447562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237976</v>
      </c>
      <c r="D48" s="67"/>
      <c r="E48" s="66">
        <f t="shared" si="3"/>
        <v>0</v>
      </c>
      <c r="F48" s="66">
        <f t="shared" si="3"/>
        <v>0</v>
      </c>
      <c r="G48" s="66">
        <f t="shared" si="3"/>
        <v>10354</v>
      </c>
      <c r="H48" s="66">
        <f t="shared" si="3"/>
        <v>227622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32408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32408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48084</v>
      </c>
      <c r="D50" s="67"/>
      <c r="E50" s="66">
        <f t="shared" si="3"/>
        <v>0</v>
      </c>
      <c r="F50" s="66">
        <f t="shared" si="3"/>
        <v>0</v>
      </c>
      <c r="G50" s="66">
        <f t="shared" si="3"/>
        <v>3255</v>
      </c>
      <c r="H50" s="66">
        <f t="shared" si="3"/>
        <v>44829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533967</v>
      </c>
      <c r="D51" s="67"/>
      <c r="E51" s="66">
        <f t="shared" si="3"/>
        <v>0</v>
      </c>
      <c r="F51" s="66">
        <f t="shared" si="3"/>
        <v>0</v>
      </c>
      <c r="G51" s="66">
        <f t="shared" si="3"/>
        <v>161878</v>
      </c>
      <c r="H51" s="66">
        <f t="shared" si="3"/>
        <v>372089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280967</v>
      </c>
      <c r="D52" s="67"/>
      <c r="E52" s="66">
        <f t="shared" si="3"/>
        <v>0</v>
      </c>
      <c r="F52" s="66">
        <f t="shared" si="3"/>
        <v>0</v>
      </c>
      <c r="G52" s="66">
        <f t="shared" si="3"/>
        <v>93056</v>
      </c>
      <c r="H52" s="66">
        <f t="shared" si="3"/>
        <v>187911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152443</v>
      </c>
      <c r="D53" s="67"/>
      <c r="E53" s="66">
        <f>SUM(E54:E61)</f>
        <v>0</v>
      </c>
      <c r="F53" s="66">
        <f>SUM(F54:F61)</f>
        <v>0</v>
      </c>
      <c r="G53" s="66">
        <f>SUM(G54:G61)</f>
        <v>150242</v>
      </c>
      <c r="H53" s="66">
        <f>SUM(H54:H61)</f>
        <v>2201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96038</v>
      </c>
      <c r="D54" s="67"/>
      <c r="E54" s="66"/>
      <c r="F54" s="66"/>
      <c r="G54" s="66">
        <v>95557</v>
      </c>
      <c r="H54" s="66">
        <v>481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86</v>
      </c>
      <c r="C55" s="66">
        <f t="shared" si="4"/>
        <v>40805</v>
      </c>
      <c r="D55" s="67"/>
      <c r="E55" s="66"/>
      <c r="F55" s="66"/>
      <c r="G55" s="66">
        <v>40805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472</v>
      </c>
      <c r="D58" s="67"/>
      <c r="E58" s="66"/>
      <c r="F58" s="66"/>
      <c r="G58" s="66">
        <v>22</v>
      </c>
      <c r="H58" s="66">
        <v>450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95</v>
      </c>
      <c r="C60" s="66">
        <f>SUM(E60:H60)</f>
        <v>220</v>
      </c>
      <c r="D60" s="67"/>
      <c r="E60" s="66"/>
      <c r="F60" s="66"/>
      <c r="G60" s="66">
        <v>220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14908</v>
      </c>
      <c r="D61" s="67"/>
      <c r="E61" s="66"/>
      <c r="F61" s="66"/>
      <c r="G61" s="66">
        <v>13638</v>
      </c>
      <c r="H61" s="66">
        <v>1270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159284</v>
      </c>
      <c r="D62" s="67"/>
      <c r="E62" s="65">
        <f>E64+E66</f>
        <v>0</v>
      </c>
      <c r="F62" s="65">
        <f>F64+F66</f>
        <v>0</v>
      </c>
      <c r="G62" s="65">
        <f>G64+G66</f>
        <v>157719</v>
      </c>
      <c r="H62" s="65">
        <f>H64+H66</f>
        <v>1565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82</v>
      </c>
      <c r="C64" s="65">
        <f>SUM(E64:H64)</f>
        <v>154934</v>
      </c>
      <c r="D64" s="67"/>
      <c r="E64" s="65"/>
      <c r="F64" s="65"/>
      <c r="G64" s="65">
        <v>154934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83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94</v>
      </c>
      <c r="C66" s="65">
        <f t="shared" si="0"/>
        <v>4350</v>
      </c>
      <c r="D66" s="67"/>
      <c r="E66" s="65"/>
      <c r="F66" s="65"/>
      <c r="G66" s="65">
        <v>2785</v>
      </c>
      <c r="H66" s="65">
        <v>1565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601998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89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85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87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93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2020-05-13T08:12:39Z</dcterms:modified>
</cp:coreProperties>
</file>