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19-2020\Факт\D0512_1162468066859_04\"/>
    </mc:Choice>
  </mc:AlternateContent>
  <xr:revisionPtr revIDLastSave="0" documentId="13_ncr:1_{8D3F50CD-0ECD-468B-8969-FA07D25858A6}" xr6:coauthVersionLast="45" xr6:coauthVersionMax="45" xr10:uidLastSave="{00000000-0000-0000-0000-000000000000}"/>
  <bookViews>
    <workbookView xWindow="-120" yWindow="-120" windowWidth="29040" windowHeight="15840" firstSheet="1" activeTab="1" xr2:uid="{00000000-000D-0000-FFFF-FFFF00000000}"/>
  </bookViews>
  <sheets>
    <sheet name="1" sheetId="4" state="hidden" r:id="rId1"/>
    <sheet name="стр.1_7" sheetId="5" r:id="rId2"/>
  </sheets>
  <externalReferences>
    <externalReference r:id="rId3"/>
  </externalReferences>
  <definedNames>
    <definedName name="TABLE" localSheetId="0">'1'!#REF!</definedName>
    <definedName name="TABLE_2" localSheetId="0">'1'!#REF!</definedName>
    <definedName name="_xlnm.Print_Area" localSheetId="0">'1'!$A$1:$N$462</definedName>
    <definedName name="_xlnm.Print_Area" localSheetId="1">стр.1_7!$A$1:$N$461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348" i="5" l="1"/>
  <c r="J343" i="5"/>
  <c r="K196" i="5" l="1"/>
  <c r="K198" i="5"/>
  <c r="K197" i="5"/>
  <c r="K193" i="5"/>
  <c r="K244" i="5"/>
  <c r="K241" i="5"/>
  <c r="K195" i="5"/>
  <c r="K194" i="5"/>
  <c r="K190" i="5"/>
  <c r="K188" i="5"/>
  <c r="K158" i="5"/>
  <c r="K156" i="5"/>
  <c r="K152" i="5"/>
  <c r="K154" i="5"/>
  <c r="K94" i="5"/>
  <c r="K101" i="5"/>
  <c r="K128" i="5"/>
  <c r="K73" i="5"/>
  <c r="K66" i="5"/>
  <c r="K76" i="5"/>
  <c r="U36" i="5"/>
  <c r="M74" i="5"/>
  <c r="K72" i="5"/>
  <c r="K74" i="5"/>
  <c r="K44" i="5" l="1"/>
  <c r="K59" i="5"/>
  <c r="K75" i="5" l="1"/>
  <c r="K62" i="5"/>
  <c r="J158" i="5"/>
  <c r="J143" i="5"/>
  <c r="J137" i="5"/>
  <c r="J122" i="5"/>
  <c r="J113" i="5"/>
  <c r="J107" i="5"/>
  <c r="J85" i="5"/>
  <c r="J79" i="5"/>
  <c r="J71" i="5"/>
  <c r="J68" i="5"/>
  <c r="J60" i="5"/>
  <c r="J54" i="5"/>
  <c r="J53" i="5" s="1"/>
  <c r="J75" i="5"/>
  <c r="K58" i="5"/>
  <c r="K69" i="5"/>
  <c r="K67" i="5"/>
  <c r="J152" i="5" l="1"/>
  <c r="J51" i="5"/>
  <c r="J42" i="5" s="1"/>
  <c r="J36" i="5" s="1"/>
  <c r="J21" i="5"/>
  <c r="K27" i="5"/>
  <c r="K35" i="5"/>
  <c r="K29" i="5"/>
  <c r="J372" i="5"/>
  <c r="J371" i="5" s="1"/>
  <c r="J370" i="5" s="1"/>
  <c r="L27" i="5" l="1"/>
  <c r="K339" i="5" l="1"/>
  <c r="K338" i="5" s="1"/>
  <c r="Q198" i="5" l="1"/>
  <c r="S198" i="5" s="1"/>
  <c r="Q197" i="5"/>
  <c r="S197" i="5" s="1"/>
  <c r="K122" i="5" l="1"/>
  <c r="O190" i="5" l="1"/>
  <c r="O193" i="5"/>
  <c r="O200" i="5"/>
  <c r="L199" i="5"/>
  <c r="L200" i="5"/>
  <c r="O194" i="5" l="1"/>
  <c r="K171" i="5"/>
  <c r="O185" i="5"/>
  <c r="O197" i="5"/>
  <c r="O198" i="5"/>
  <c r="O196" i="5"/>
  <c r="O184" i="5"/>
  <c r="O183" i="5" l="1"/>
  <c r="P183" i="5" s="1"/>
  <c r="L347" i="5"/>
  <c r="M347" i="5" s="1"/>
  <c r="L346" i="5"/>
  <c r="M346" i="5" s="1"/>
  <c r="L345" i="5"/>
  <c r="M345" i="5" s="1"/>
  <c r="L342" i="5"/>
  <c r="M342" i="5" s="1"/>
  <c r="L341" i="5"/>
  <c r="M341" i="5" s="1"/>
  <c r="L340" i="5"/>
  <c r="M340" i="5" s="1"/>
  <c r="L250" i="5" l="1"/>
  <c r="M250" i="5" s="1"/>
  <c r="L249" i="5"/>
  <c r="L193" i="5"/>
  <c r="M193" i="5" s="1"/>
  <c r="L192" i="5"/>
  <c r="M192" i="5" s="1"/>
  <c r="L101" i="5"/>
  <c r="L94" i="5"/>
  <c r="L58" i="5"/>
  <c r="M58" i="5" s="1"/>
  <c r="L76" i="5" l="1"/>
  <c r="M76" i="5" s="1"/>
  <c r="M75" i="5" s="1"/>
  <c r="L74" i="5"/>
  <c r="L73" i="5"/>
  <c r="M73" i="5" s="1"/>
  <c r="L70" i="5"/>
  <c r="L69" i="5"/>
  <c r="M69" i="5" s="1"/>
  <c r="L67" i="5"/>
  <c r="M67" i="5" s="1"/>
  <c r="L59" i="5"/>
  <c r="M59" i="5" s="1"/>
  <c r="L55" i="5"/>
  <c r="M55" i="5" s="1"/>
  <c r="L44" i="5"/>
  <c r="M44" i="5" s="1"/>
  <c r="L35" i="5"/>
  <c r="M35" i="5" s="1"/>
  <c r="K182" i="5"/>
  <c r="L182" i="5" s="1"/>
  <c r="K173" i="5"/>
  <c r="L173" i="5" s="1"/>
  <c r="K185" i="5"/>
  <c r="L72" i="5"/>
  <c r="M72" i="5" s="1"/>
  <c r="K60" i="5"/>
  <c r="L75" i="5"/>
  <c r="K68" i="5"/>
  <c r="K54" i="5"/>
  <c r="K53" i="5" s="1"/>
  <c r="K51" i="5" s="1"/>
  <c r="L29" i="5"/>
  <c r="M29" i="5" s="1"/>
  <c r="M27" i="5"/>
  <c r="K21" i="5"/>
  <c r="L21" i="5" s="1"/>
  <c r="M21" i="5" s="1"/>
  <c r="K344" i="5"/>
  <c r="L344" i="5" s="1"/>
  <c r="M344" i="5" s="1"/>
  <c r="L198" i="5"/>
  <c r="M198" i="5" s="1"/>
  <c r="L196" i="5"/>
  <c r="M196" i="5" s="1"/>
  <c r="J195" i="4"/>
  <c r="L66" i="5"/>
  <c r="M66" i="5" s="1"/>
  <c r="K250" i="4"/>
  <c r="J373" i="4"/>
  <c r="J372" i="4"/>
  <c r="J371" i="4" s="1"/>
  <c r="J349" i="4"/>
  <c r="L341" i="4"/>
  <c r="M341" i="4" s="1"/>
  <c r="L348" i="4"/>
  <c r="M348" i="4"/>
  <c r="K347" i="4"/>
  <c r="L347" i="4" s="1"/>
  <c r="M347" i="4" s="1"/>
  <c r="K346" i="4"/>
  <c r="L346" i="4" s="1"/>
  <c r="M346" i="4" s="1"/>
  <c r="K343" i="4"/>
  <c r="J345" i="4"/>
  <c r="J343" i="4"/>
  <c r="L343" i="4" s="1"/>
  <c r="M343" i="4" s="1"/>
  <c r="K342" i="4"/>
  <c r="K340" i="4" s="1"/>
  <c r="L342" i="4"/>
  <c r="M342" i="4" s="1"/>
  <c r="K341" i="4"/>
  <c r="J340" i="4"/>
  <c r="J339" i="4"/>
  <c r="L193" i="4"/>
  <c r="M193" i="4" s="1"/>
  <c r="K189" i="4"/>
  <c r="L189" i="4" s="1"/>
  <c r="M189" i="4" s="1"/>
  <c r="J198" i="4"/>
  <c r="J199" i="4"/>
  <c r="J197" i="4"/>
  <c r="J184" i="4" s="1"/>
  <c r="J153" i="4"/>
  <c r="K153" i="4"/>
  <c r="L153" i="4"/>
  <c r="M153" i="4"/>
  <c r="L154" i="4"/>
  <c r="M154" i="4"/>
  <c r="J189" i="4"/>
  <c r="J191" i="4"/>
  <c r="L129" i="4"/>
  <c r="L107" i="4"/>
  <c r="K102" i="4"/>
  <c r="K95" i="4" s="1"/>
  <c r="L95" i="4" s="1"/>
  <c r="K36" i="4"/>
  <c r="L36" i="4" s="1"/>
  <c r="M36" i="4" s="1"/>
  <c r="K30" i="4"/>
  <c r="K28" i="4" s="1"/>
  <c r="K123" i="4"/>
  <c r="L123" i="4" s="1"/>
  <c r="L102" i="4"/>
  <c r="K45" i="4"/>
  <c r="K63" i="4"/>
  <c r="K191" i="4"/>
  <c r="L191" i="4"/>
  <c r="M191" i="4"/>
  <c r="K59" i="4"/>
  <c r="L77" i="4"/>
  <c r="K76" i="4"/>
  <c r="L76" i="4"/>
  <c r="K75" i="4"/>
  <c r="L75" i="4" s="1"/>
  <c r="M75" i="4" s="1"/>
  <c r="K73" i="4"/>
  <c r="K198" i="4" s="1"/>
  <c r="L198" i="4" s="1"/>
  <c r="M198" i="4" s="1"/>
  <c r="K55" i="4"/>
  <c r="K54" i="4"/>
  <c r="L54" i="4" s="1"/>
  <c r="M54" i="4" s="1"/>
  <c r="K60" i="4"/>
  <c r="K197" i="4" s="1"/>
  <c r="L197" i="4" s="1"/>
  <c r="M197" i="4" s="1"/>
  <c r="K61" i="4"/>
  <c r="K67" i="4"/>
  <c r="K194" i="4"/>
  <c r="L194" i="4"/>
  <c r="M194" i="4"/>
  <c r="K52" i="4"/>
  <c r="L52" i="4" s="1"/>
  <c r="M52" i="4" s="1"/>
  <c r="K74" i="4"/>
  <c r="L74" i="4" s="1"/>
  <c r="M74" i="4" s="1"/>
  <c r="K71" i="4"/>
  <c r="K69" i="4" s="1"/>
  <c r="L71" i="4"/>
  <c r="L70" i="4"/>
  <c r="M70" i="4"/>
  <c r="L68" i="4"/>
  <c r="M68" i="4" s="1"/>
  <c r="L67" i="4"/>
  <c r="M67" i="4"/>
  <c r="L63" i="4"/>
  <c r="M63" i="4"/>
  <c r="L59" i="4"/>
  <c r="M59" i="4"/>
  <c r="L56" i="4"/>
  <c r="M56" i="4"/>
  <c r="L45" i="4"/>
  <c r="M45" i="4" s="1"/>
  <c r="L30" i="4"/>
  <c r="M30" i="4"/>
  <c r="K199" i="4"/>
  <c r="L199" i="4"/>
  <c r="M199" i="4"/>
  <c r="J22" i="4"/>
  <c r="J55" i="4"/>
  <c r="J61" i="4"/>
  <c r="L61" i="4"/>
  <c r="M61" i="4"/>
  <c r="J69" i="4"/>
  <c r="J72" i="4"/>
  <c r="L55" i="4"/>
  <c r="M55" i="4"/>
  <c r="J54" i="4"/>
  <c r="J52" i="4"/>
  <c r="J43" i="4" s="1"/>
  <c r="J37" i="4" s="1"/>
  <c r="J344" i="4"/>
  <c r="L28" i="4" l="1"/>
  <c r="K22" i="4"/>
  <c r="K349" i="4"/>
  <c r="L349" i="4" s="1"/>
  <c r="M349" i="4" s="1"/>
  <c r="K195" i="4"/>
  <c r="L69" i="4"/>
  <c r="M69" i="4" s="1"/>
  <c r="K339" i="4"/>
  <c r="L339" i="4" s="1"/>
  <c r="M339" i="4" s="1"/>
  <c r="L340" i="4"/>
  <c r="M340" i="4" s="1"/>
  <c r="K345" i="4"/>
  <c r="L185" i="5"/>
  <c r="M185" i="5" s="1"/>
  <c r="L188" i="5"/>
  <c r="M188" i="5" s="1"/>
  <c r="L190" i="5"/>
  <c r="M190" i="5" s="1"/>
  <c r="L338" i="5"/>
  <c r="M338" i="5" s="1"/>
  <c r="L339" i="5"/>
  <c r="M339" i="5" s="1"/>
  <c r="J86" i="4"/>
  <c r="J80" i="4" s="1"/>
  <c r="J108" i="4" s="1"/>
  <c r="K72" i="4"/>
  <c r="L72" i="4" s="1"/>
  <c r="M72" i="4" s="1"/>
  <c r="L73" i="4"/>
  <c r="M73" i="4" s="1"/>
  <c r="L54" i="5"/>
  <c r="M54" i="5" s="1"/>
  <c r="L348" i="5"/>
  <c r="M348" i="5" s="1"/>
  <c r="K196" i="4"/>
  <c r="L62" i="5"/>
  <c r="M62" i="5" s="1"/>
  <c r="L60" i="4"/>
  <c r="M60" i="4" s="1"/>
  <c r="L60" i="5"/>
  <c r="M60" i="5" s="1"/>
  <c r="P189" i="5"/>
  <c r="L68" i="5"/>
  <c r="M68" i="5" s="1"/>
  <c r="K165" i="5"/>
  <c r="K343" i="5"/>
  <c r="L343" i="5" s="1"/>
  <c r="M343" i="5" s="1"/>
  <c r="L51" i="5"/>
  <c r="M51" i="5" s="1"/>
  <c r="K71" i="5"/>
  <c r="L71" i="5" s="1"/>
  <c r="M71" i="5" s="1"/>
  <c r="L197" i="5"/>
  <c r="M197" i="5" s="1"/>
  <c r="L53" i="5"/>
  <c r="M53" i="5" s="1"/>
  <c r="J159" i="4" l="1"/>
  <c r="J114" i="4"/>
  <c r="K184" i="4"/>
  <c r="L184" i="4" s="1"/>
  <c r="M184" i="4" s="1"/>
  <c r="L195" i="4"/>
  <c r="M195" i="4" s="1"/>
  <c r="L345" i="4"/>
  <c r="M345" i="4" s="1"/>
  <c r="K344" i="4"/>
  <c r="L344" i="4" s="1"/>
  <c r="M344" i="4" s="1"/>
  <c r="K43" i="4"/>
  <c r="K172" i="4"/>
  <c r="M28" i="4"/>
  <c r="L22" i="4"/>
  <c r="M22" i="4" s="1"/>
  <c r="K42" i="5"/>
  <c r="Q183" i="5"/>
  <c r="K183" i="5"/>
  <c r="K240" i="5" s="1"/>
  <c r="K248" i="5" s="1"/>
  <c r="K166" i="4" l="1"/>
  <c r="J129" i="4"/>
  <c r="L43" i="4"/>
  <c r="M43" i="4" s="1"/>
  <c r="K37" i="4"/>
  <c r="L122" i="5"/>
  <c r="M122" i="5" s="1"/>
  <c r="L42" i="5"/>
  <c r="M42" i="5" s="1"/>
  <c r="K36" i="5"/>
  <c r="J123" i="4" l="1"/>
  <c r="J172" i="4"/>
  <c r="K304" i="4"/>
  <c r="K241" i="4"/>
  <c r="L37" i="4"/>
  <c r="M37" i="4" s="1"/>
  <c r="K86" i="4"/>
  <c r="L36" i="5"/>
  <c r="M36" i="5" s="1"/>
  <c r="K79" i="5"/>
  <c r="L128" i="5"/>
  <c r="M128" i="5" s="1"/>
  <c r="J196" i="4" l="1"/>
  <c r="L196" i="4" s="1"/>
  <c r="M196" i="4" s="1"/>
  <c r="J144" i="4"/>
  <c r="L195" i="5"/>
  <c r="M195" i="5" s="1"/>
  <c r="K249" i="4"/>
  <c r="L165" i="5"/>
  <c r="M165" i="5" s="1"/>
  <c r="L171" i="5"/>
  <c r="M171" i="5" s="1"/>
  <c r="L86" i="4"/>
  <c r="M86" i="4" s="1"/>
  <c r="K80" i="4"/>
  <c r="J166" i="4"/>
  <c r="L172" i="4"/>
  <c r="L79" i="5"/>
  <c r="M79" i="5" s="1"/>
  <c r="K107" i="5"/>
  <c r="L107" i="5" s="1"/>
  <c r="M107" i="5" s="1"/>
  <c r="K85" i="5"/>
  <c r="L85" i="5" s="1"/>
  <c r="M85" i="5" s="1"/>
  <c r="L183" i="5" l="1"/>
  <c r="M183" i="5" s="1"/>
  <c r="L194" i="5"/>
  <c r="M194" i="5" s="1"/>
  <c r="L166" i="4"/>
  <c r="M172" i="4"/>
  <c r="M166" i="4" s="1"/>
  <c r="L303" i="5"/>
  <c r="M303" i="5" s="1"/>
  <c r="J304" i="4"/>
  <c r="L304" i="4" s="1"/>
  <c r="M304" i="4" s="1"/>
  <c r="J241" i="4"/>
  <c r="K108" i="4"/>
  <c r="L80" i="4"/>
  <c r="M80" i="4" s="1"/>
  <c r="L158" i="5"/>
  <c r="M158" i="5" s="1"/>
  <c r="K113" i="5"/>
  <c r="K114" i="4" l="1"/>
  <c r="L108" i="4"/>
  <c r="M108" i="4" s="1"/>
  <c r="K159" i="4"/>
  <c r="L159" i="4" s="1"/>
  <c r="M159" i="4" s="1"/>
  <c r="J249" i="4"/>
  <c r="L249" i="4" s="1"/>
  <c r="M249" i="4" s="1"/>
  <c r="L241" i="4"/>
  <c r="M241" i="4" s="1"/>
  <c r="K137" i="5"/>
  <c r="L113" i="5"/>
  <c r="M113" i="5" s="1"/>
  <c r="L114" i="4" l="1"/>
  <c r="M114" i="4" s="1"/>
  <c r="K144" i="4"/>
  <c r="L248" i="5"/>
  <c r="M248" i="5" s="1"/>
  <c r="L240" i="5"/>
  <c r="M240" i="5" s="1"/>
  <c r="K143" i="5"/>
  <c r="L137" i="5"/>
  <c r="M137" i="5" s="1"/>
  <c r="K138" i="4" l="1"/>
  <c r="L138" i="4" s="1"/>
  <c r="L144" i="4"/>
  <c r="L143" i="5"/>
  <c r="M143" i="5" s="1"/>
  <c r="L152" i="5" l="1"/>
  <c r="M152" i="5" s="1"/>
</calcChain>
</file>

<file path=xl/sharedStrings.xml><?xml version="1.0" encoding="utf-8"?>
<sst xmlns="http://schemas.openxmlformats.org/spreadsheetml/2006/main" count="6165" uniqueCount="707">
  <si>
    <t>План</t>
  </si>
  <si>
    <t>Факт</t>
  </si>
  <si>
    <t>%</t>
  </si>
  <si>
    <t>к приказу Минэнерго России
от 25 апреля 2018 г. № 320</t>
  </si>
  <si>
    <t>полное наименование субъекта электроэнергетики</t>
  </si>
  <si>
    <t xml:space="preserve"> год</t>
  </si>
  <si>
    <t>реквизиты решения органа исполнительной власти, утвердившего инвестиционную программу</t>
  </si>
  <si>
    <t>№ п/п</t>
  </si>
  <si>
    <t>Показатель</t>
  </si>
  <si>
    <t>Ед. изм.</t>
  </si>
  <si>
    <t>Отчетный год N</t>
  </si>
  <si>
    <t>в ед. измерений</t>
  </si>
  <si>
    <t>в процентах,
%</t>
  </si>
  <si>
    <t>Инвестиционная программа</t>
  </si>
  <si>
    <t xml:space="preserve">Субъект Российской Федерации: </t>
  </si>
  <si>
    <t xml:space="preserve">Год раскрытия (предоставления) информации: </t>
  </si>
  <si>
    <t>Утвержденные плановые значения показателей приведены в соответствии с</t>
  </si>
  <si>
    <t>1. Финансово-экономическая модель деятельности субъекта электроэнергетики</t>
  </si>
  <si>
    <t>БЮДЖЕТ ДОХОДОВ И РАСХОДОВ</t>
  </si>
  <si>
    <t>I</t>
  </si>
  <si>
    <t>Выручка от реализации товаров (работ, услуг) всего, в том числе *:</t>
  </si>
  <si>
    <t>млн. рублей</t>
  </si>
  <si>
    <t>1.1</t>
  </si>
  <si>
    <t>Производство и поставка электрической энергии и мощности всего, в том числе:</t>
  </si>
  <si>
    <t>1.1.1</t>
  </si>
  <si>
    <t>производство и поставка электрической энергии на оптовом рынке электрической энергии и мощности</t>
  </si>
  <si>
    <t>1.1.2</t>
  </si>
  <si>
    <t>производство и поставка электрической мощности на оптовом рынке электрической энергии и мощности</t>
  </si>
  <si>
    <t>1.1.3</t>
  </si>
  <si>
    <t>производство и поставка электрической энергии (мощности) на розничных рынках электрической энергии</t>
  </si>
  <si>
    <t>1.2</t>
  </si>
  <si>
    <t>Производство и поставка тепловой энергии (мощности)</t>
  </si>
  <si>
    <t>1.3</t>
  </si>
  <si>
    <t>Оказание услуг по передаче электрической энергии</t>
  </si>
  <si>
    <t>1.4</t>
  </si>
  <si>
    <t>Оказание услуг по передаче тепловой энергии, теплоносителя</t>
  </si>
  <si>
    <t>1.5</t>
  </si>
  <si>
    <t>Оказание услуг по технологическому присоединению</t>
  </si>
  <si>
    <t>1.6</t>
  </si>
  <si>
    <t>Реализация электрической энергии и мощности</t>
  </si>
  <si>
    <t>1.7</t>
  </si>
  <si>
    <t>Реализации тепловой энергии (мощности)</t>
  </si>
  <si>
    <t>1.8</t>
  </si>
  <si>
    <t>Оказание услуг по оперативно-диспетчерскому управлению в электроэнергетике всего, в том числе:</t>
  </si>
  <si>
    <t>1.8.1</t>
  </si>
  <si>
    <t>в части управления технологическими режимами</t>
  </si>
  <si>
    <t>1.8.2</t>
  </si>
  <si>
    <t>в части обеспечения надежности</t>
  </si>
  <si>
    <t>1.9</t>
  </si>
  <si>
    <t>Прочая деятельность</t>
  </si>
  <si>
    <t>II</t>
  </si>
  <si>
    <t>Себестоимость товаров (работ, услуг), коммерческие и управленческие расходы всего, в том числе:</t>
  </si>
  <si>
    <t>2.1</t>
  </si>
  <si>
    <t>2.1.1</t>
  </si>
  <si>
    <t>2.1.2</t>
  </si>
  <si>
    <t>2.1.3</t>
  </si>
  <si>
    <t>2.2</t>
  </si>
  <si>
    <t>2.3</t>
  </si>
  <si>
    <t>2.4</t>
  </si>
  <si>
    <t>2.5</t>
  </si>
  <si>
    <t>2.6</t>
  </si>
  <si>
    <t>2.7</t>
  </si>
  <si>
    <t>2.8</t>
  </si>
  <si>
    <t>2.8.1</t>
  </si>
  <si>
    <t>2.8.2</t>
  </si>
  <si>
    <t>2.9</t>
  </si>
  <si>
    <t>II.I</t>
  </si>
  <si>
    <t>Материальные расходы всего, в том числе:</t>
  </si>
  <si>
    <t>расходы на топливо на технологические цели</t>
  </si>
  <si>
    <t>покупная энергия, в том числе:</t>
  </si>
  <si>
    <t>2.1.2.1</t>
  </si>
  <si>
    <t>покупная электрическая энергия (мощность) всего, в том числе:</t>
  </si>
  <si>
    <t>2.1.2.1.1</t>
  </si>
  <si>
    <t>на технологические цели, включая энергию на компенсацию потерь при ее передаче</t>
  </si>
  <si>
    <t>2.1.2.1.2</t>
  </si>
  <si>
    <t>для последующей перепродажи</t>
  </si>
  <si>
    <t>2.1.2.2</t>
  </si>
  <si>
    <t>покупная тепловая энергия (мощность)</t>
  </si>
  <si>
    <t>сырье, материалы, запасные части, инструменты</t>
  </si>
  <si>
    <t>2.1.4</t>
  </si>
  <si>
    <t>прочие материальные расходы</t>
  </si>
  <si>
    <t>II.II</t>
  </si>
  <si>
    <t>Работы и услуги производственного характера всего, в том числе:</t>
  </si>
  <si>
    <t>2.2.1</t>
  </si>
  <si>
    <t>услуги по передаче электрической энергии по единой (национальной) общероссийской электрической сети</t>
  </si>
  <si>
    <t>2.2.2</t>
  </si>
  <si>
    <t>услуги по передаче электрической энергии по сетям территориальной сетевой организации</t>
  </si>
  <si>
    <t>2.2.3</t>
  </si>
  <si>
    <t>услуги по передаче тепловой энергии, теплоносителя</t>
  </si>
  <si>
    <t>2.2.4</t>
  </si>
  <si>
    <t>услуги инфраструктурных организаций *****</t>
  </si>
  <si>
    <t>2.2.5</t>
  </si>
  <si>
    <t>прочие услуги производственного характера</t>
  </si>
  <si>
    <t>II.III</t>
  </si>
  <si>
    <t>Расходы на оплату труда с учетом страховых взносов</t>
  </si>
  <si>
    <t>II.IV</t>
  </si>
  <si>
    <t>Амортизация основных средств и нематериальных активов</t>
  </si>
  <si>
    <t>II.V</t>
  </si>
  <si>
    <t>Налоги и сборы всего, в том числе:</t>
  </si>
  <si>
    <t>2.5.1</t>
  </si>
  <si>
    <t>налог на имущество организации</t>
  </si>
  <si>
    <t>2.5.2</t>
  </si>
  <si>
    <t>прочие налоги и сборы</t>
  </si>
  <si>
    <t>II.VI</t>
  </si>
  <si>
    <t>Прочие расходы всего, в том числе:</t>
  </si>
  <si>
    <t>2.6.1</t>
  </si>
  <si>
    <t>работы и услуги непроизводственного характера</t>
  </si>
  <si>
    <t>2.6.2</t>
  </si>
  <si>
    <t>арендная плата, лизинговые платежи</t>
  </si>
  <si>
    <t>2.6.3</t>
  </si>
  <si>
    <t>иные прочие расходы</t>
  </si>
  <si>
    <t>II.VII</t>
  </si>
  <si>
    <t>Иные сведения:</t>
  </si>
  <si>
    <t>2.7.1</t>
  </si>
  <si>
    <t>Расходы на ремонт</t>
  </si>
  <si>
    <t>2.7.2</t>
  </si>
  <si>
    <t>Коммерческие расходы</t>
  </si>
  <si>
    <t>2.7.3</t>
  </si>
  <si>
    <t>Управленческие расходы</t>
  </si>
  <si>
    <t>III</t>
  </si>
  <si>
    <t>Прибыль (убыток) от продаж (строка I - строка II) всего, в том числе:</t>
  </si>
  <si>
    <t>3.1</t>
  </si>
  <si>
    <t>3.1.1</t>
  </si>
  <si>
    <t>3.1.2</t>
  </si>
  <si>
    <t>3.1.3</t>
  </si>
  <si>
    <t>3.2</t>
  </si>
  <si>
    <t>3.3</t>
  </si>
  <si>
    <t>3.4</t>
  </si>
  <si>
    <t>3.5</t>
  </si>
  <si>
    <t>3.6</t>
  </si>
  <si>
    <t>3.7</t>
  </si>
  <si>
    <t>3.8</t>
  </si>
  <si>
    <t>3.8.1</t>
  </si>
  <si>
    <t>3.8.2</t>
  </si>
  <si>
    <t>3.9</t>
  </si>
  <si>
    <t>IV</t>
  </si>
  <si>
    <t>Прочие доходы и расходы (сальдо) (строка 4.1 - строка 4.2)</t>
  </si>
  <si>
    <t>4.1</t>
  </si>
  <si>
    <t>Прочие доходы всего, в том числе:</t>
  </si>
  <si>
    <t>4.1.1</t>
  </si>
  <si>
    <t>доходы от участия в других организациях</t>
  </si>
  <si>
    <t>4.1.2</t>
  </si>
  <si>
    <t>проценты к получению</t>
  </si>
  <si>
    <t>4.1.3</t>
  </si>
  <si>
    <t>восстановление резервов всего, в том числе:</t>
  </si>
  <si>
    <t>4.1.3.1</t>
  </si>
  <si>
    <t>по сомнительным долгам</t>
  </si>
  <si>
    <t>4.1.4</t>
  </si>
  <si>
    <t>прочие внереализационные доходы</t>
  </si>
  <si>
    <t>4.2</t>
  </si>
  <si>
    <t>4.2.1</t>
  </si>
  <si>
    <t>расходы, связанные с персоналом</t>
  </si>
  <si>
    <t>4.2.2</t>
  </si>
  <si>
    <t>проценты к уплате</t>
  </si>
  <si>
    <t>4.2.3</t>
  </si>
  <si>
    <t>создание резервов всего, в том числе:</t>
  </si>
  <si>
    <t>4.2.3.1</t>
  </si>
  <si>
    <t>4.2.4</t>
  </si>
  <si>
    <t>прочие внереализационные расходы</t>
  </si>
  <si>
    <t>V</t>
  </si>
  <si>
    <t>Прибыль (убыток) до налогообложения (строка III + строка IV) всего, в том числе:</t>
  </si>
  <si>
    <t>5.1</t>
  </si>
  <si>
    <t>Производство и поставка электрической энергии на оптовом рынке электрической энергии и мощности</t>
  </si>
  <si>
    <t>5.1.1</t>
  </si>
  <si>
    <t>5.1.2</t>
  </si>
  <si>
    <t>5.1.3</t>
  </si>
  <si>
    <t>5.2</t>
  </si>
  <si>
    <t>5.3</t>
  </si>
  <si>
    <t>5.4</t>
  </si>
  <si>
    <t>5.5</t>
  </si>
  <si>
    <t>5.6</t>
  </si>
  <si>
    <t>5.7</t>
  </si>
  <si>
    <t>5.8</t>
  </si>
  <si>
    <t>5.8.1</t>
  </si>
  <si>
    <t>5.8.2</t>
  </si>
  <si>
    <t>5.9</t>
  </si>
  <si>
    <t>VI</t>
  </si>
  <si>
    <t>Налог на прибыль всего, в том числе:</t>
  </si>
  <si>
    <t>6.1</t>
  </si>
  <si>
    <t>6.1.1</t>
  </si>
  <si>
    <t>6.1.2</t>
  </si>
  <si>
    <t>6.1.3</t>
  </si>
  <si>
    <t>6.2</t>
  </si>
  <si>
    <t>Производство и поставка тепловой энергии (мощности);</t>
  </si>
  <si>
    <t>6.3</t>
  </si>
  <si>
    <t>Оказание услуг по передаче электрической энергии;</t>
  </si>
  <si>
    <t>6.4</t>
  </si>
  <si>
    <t>Оказание услуг по передаче тепловой энергии, теплоносителя;</t>
  </si>
  <si>
    <t>6.5</t>
  </si>
  <si>
    <t>Оказание услуг по технологическому присоединению;</t>
  </si>
  <si>
    <t>6.6</t>
  </si>
  <si>
    <t>Реализация электрической энергии и мощности;</t>
  </si>
  <si>
    <t>6.7</t>
  </si>
  <si>
    <t>Реализации тепловой энергии (мощности);</t>
  </si>
  <si>
    <t>6.8</t>
  </si>
  <si>
    <t>6.8.1</t>
  </si>
  <si>
    <t>6.8.2</t>
  </si>
  <si>
    <t>6.9</t>
  </si>
  <si>
    <t>Прочая деятельность;</t>
  </si>
  <si>
    <t>VII</t>
  </si>
  <si>
    <t>Чистая прибыль (убыток) всего, в том числе:</t>
  </si>
  <si>
    <t>7.1</t>
  </si>
  <si>
    <t>7.1.1</t>
  </si>
  <si>
    <t>7.1.2</t>
  </si>
  <si>
    <t>7.1.3</t>
  </si>
  <si>
    <t>7.2</t>
  </si>
  <si>
    <t>7.3</t>
  </si>
  <si>
    <t>7.4</t>
  </si>
  <si>
    <t>7.5</t>
  </si>
  <si>
    <t>7.6</t>
  </si>
  <si>
    <t>7.7</t>
  </si>
  <si>
    <t>7.8</t>
  </si>
  <si>
    <t>7.8.1</t>
  </si>
  <si>
    <t>7.8.2</t>
  </si>
  <si>
    <t>7.9</t>
  </si>
  <si>
    <t>15.1.3</t>
  </si>
  <si>
    <t>на рефинансирование кредитов и займов</t>
  </si>
  <si>
    <t>15.2</t>
  </si>
  <si>
    <t>Выплата дивидендов</t>
  </si>
  <si>
    <t>15.3</t>
  </si>
  <si>
    <t>Прочие выплаты по финансовым операциям</t>
  </si>
  <si>
    <t>XVI</t>
  </si>
  <si>
    <t>Сальдо денежных средств по операционной деятельности (строка X - строка XI) всего, в том числе:</t>
  </si>
  <si>
    <t>XVII</t>
  </si>
  <si>
    <t>Сальдо денежных средств по инвестиционным операциям всего (строка XII - строка XIII), всего в том числе</t>
  </si>
  <si>
    <t>17.1</t>
  </si>
  <si>
    <t>Сальдо денежных средств по инвестиционным операциям</t>
  </si>
  <si>
    <t>17.2</t>
  </si>
  <si>
    <t>Сальдо денежных средств по прочей деятельности</t>
  </si>
  <si>
    <t>XVIII</t>
  </si>
  <si>
    <t>Сальдо денежных средств по финансовым операциям всего (строка XIV - строка XV), в том числе</t>
  </si>
  <si>
    <t>18.1</t>
  </si>
  <si>
    <t>Сальдо денежных средств по привлечению и погашению кредитов и займов</t>
  </si>
  <si>
    <t>18.2</t>
  </si>
  <si>
    <t>Сальдо денежных средств по прочей финансовой деятельности</t>
  </si>
  <si>
    <t>XIX</t>
  </si>
  <si>
    <t>Сальдо денежных средств от транзитных операций</t>
  </si>
  <si>
    <t>XX</t>
  </si>
  <si>
    <t>Итого сальдо денежных средств (строка XVI + строка XVII + строка XVIII + строка XIX)</t>
  </si>
  <si>
    <t>XXI</t>
  </si>
  <si>
    <t>Остаток денежных средств на начало периода</t>
  </si>
  <si>
    <t>XXII</t>
  </si>
  <si>
    <t>Остаток денежных средств на конец периода</t>
  </si>
  <si>
    <t>XXIII</t>
  </si>
  <si>
    <t>-</t>
  </si>
  <si>
    <t>23.1</t>
  </si>
  <si>
    <t>Дебиторская задолженность на конец периода всего, в том числе:</t>
  </si>
  <si>
    <t>23.1.1</t>
  </si>
  <si>
    <t>производство и поставка электрической энергии и мощности всего, в том числе:</t>
  </si>
  <si>
    <t>23.1.1.а</t>
  </si>
  <si>
    <t>из нее просроченная</t>
  </si>
  <si>
    <t>23.1.1.1</t>
  </si>
  <si>
    <t>23.1.1.1.а</t>
  </si>
  <si>
    <t>23.1.1.2</t>
  </si>
  <si>
    <t>23.1.1.2.а</t>
  </si>
  <si>
    <t>23.1.1.3</t>
  </si>
  <si>
    <t>23.1.1.3.а</t>
  </si>
  <si>
    <t>23.1.2</t>
  </si>
  <si>
    <t>производство и поставка тепловой энергии (мощности)</t>
  </si>
  <si>
    <t>23.1.2.а</t>
  </si>
  <si>
    <t>23.1.3</t>
  </si>
  <si>
    <t>оказание услуг по передаче электрической энергии</t>
  </si>
  <si>
    <t>23.1.3.а</t>
  </si>
  <si>
    <t>23.1.4</t>
  </si>
  <si>
    <t>оказание услуг по передаче тепловой энергии, теплоносителя</t>
  </si>
  <si>
    <t>23.1.4.а</t>
  </si>
  <si>
    <t>23.1.5</t>
  </si>
  <si>
    <t>оказание услуг по технологическому присоединению</t>
  </si>
  <si>
    <t>23.1.5.а</t>
  </si>
  <si>
    <t>23.1.7</t>
  </si>
  <si>
    <t>реализация электрической энергии и мощности</t>
  </si>
  <si>
    <t>23.1.6.а</t>
  </si>
  <si>
    <t>реализации тепловой энергии (мощности)</t>
  </si>
  <si>
    <t>23.1.7.а</t>
  </si>
  <si>
    <t>23.1.8</t>
  </si>
  <si>
    <t>оказание услуг по оперативно-диспетчерскому управлению в электроэнергетике всего, в том числе:</t>
  </si>
  <si>
    <t>23.1.8.а</t>
  </si>
  <si>
    <t>23.1.8.1</t>
  </si>
  <si>
    <t>23.1.8.1.а</t>
  </si>
  <si>
    <t>23.1.8.2</t>
  </si>
  <si>
    <t>23.1.8.2.а</t>
  </si>
  <si>
    <t>23.1.9</t>
  </si>
  <si>
    <t>прочая деятельность</t>
  </si>
  <si>
    <t>23.1.9.а</t>
  </si>
  <si>
    <t>23.2</t>
  </si>
  <si>
    <t>Кредиторская задолженность на конец периода всего, в том числе:</t>
  </si>
  <si>
    <t>23.2.1</t>
  </si>
  <si>
    <t>поставщикам топлива на технологические цели</t>
  </si>
  <si>
    <t>23.2.1.а</t>
  </si>
  <si>
    <t>23.2.2</t>
  </si>
  <si>
    <t>поставщикам покупной энергии всего, в том числе:</t>
  </si>
  <si>
    <t>23.2.2.1</t>
  </si>
  <si>
    <t>на оптовом рынке электрической энергии и мощности</t>
  </si>
  <si>
    <t>23.2.2.1.а</t>
  </si>
  <si>
    <t>23.2.2.2</t>
  </si>
  <si>
    <t>на розничных рынках</t>
  </si>
  <si>
    <t>23.2.2.2.а</t>
  </si>
  <si>
    <t>23.2.3</t>
  </si>
  <si>
    <t>по оплате услуг на передачу электрической энергии по единой (национальной) общероссийской электрической сети</t>
  </si>
  <si>
    <t>23.2.3.а</t>
  </si>
  <si>
    <t>23.2.4</t>
  </si>
  <si>
    <t>по оплате услуг территориальных сетевых организаций</t>
  </si>
  <si>
    <t>23.2.4.а</t>
  </si>
  <si>
    <t>23.2.5</t>
  </si>
  <si>
    <t>перед персоналом по оплате труда</t>
  </si>
  <si>
    <t>23.2.5.а</t>
  </si>
  <si>
    <t>23.2.6</t>
  </si>
  <si>
    <t>перед бюджетами и внебюджетными фондами</t>
  </si>
  <si>
    <t>23.2.6.а</t>
  </si>
  <si>
    <t>23.2.7</t>
  </si>
  <si>
    <t>по договорам технологического присоединения</t>
  </si>
  <si>
    <t>23.2.7.а</t>
  </si>
  <si>
    <t>23.2.8</t>
  </si>
  <si>
    <t>по обязательствам перед поставщиками и подрядчиками по исполнению инвестиционной программы</t>
  </si>
  <si>
    <t>23.2.8.а</t>
  </si>
  <si>
    <t>23.2.9</t>
  </si>
  <si>
    <t>прочая кредиторская задолженность</t>
  </si>
  <si>
    <t>23.2.9.а</t>
  </si>
  <si>
    <t>23.3</t>
  </si>
  <si>
    <t>Отношение поступлений денежных средств к выручке от реализованных товаров и оказанных услуг (с учетом НДС) всего, в том числе:</t>
  </si>
  <si>
    <t>23.3.1</t>
  </si>
  <si>
    <t>от производства и поставки электрической энергии и мощности</t>
  </si>
  <si>
    <t>23.3.1.1</t>
  </si>
  <si>
    <t>от производства и поставки электрической энергии на оптовом рынке электрической энергии и мощности</t>
  </si>
  <si>
    <t>23.3.1.2</t>
  </si>
  <si>
    <t>от производства и поставки электрической мощности на оптовом рынке электрической энергии и мощности</t>
  </si>
  <si>
    <t>23.3.1.3</t>
  </si>
  <si>
    <t>от производства и поставки электрической энергии (мощности) на розничных рынках электрической энергии</t>
  </si>
  <si>
    <t>23.3.2</t>
  </si>
  <si>
    <t>от производства и поставки тепловой энергии (мощности)</t>
  </si>
  <si>
    <t>23.3.3</t>
  </si>
  <si>
    <t>от оказания услуг по передаче электрической энергии</t>
  </si>
  <si>
    <t>23.3.4</t>
  </si>
  <si>
    <t>от оказания услуг по передаче тепловой энергии, теплоносителя</t>
  </si>
  <si>
    <t>23.3.5</t>
  </si>
  <si>
    <t>от реализации электрической энергии и мощности</t>
  </si>
  <si>
    <t>23.3.6</t>
  </si>
  <si>
    <t>от реализации тепловой энергии (мощности)</t>
  </si>
  <si>
    <t>23.3.7</t>
  </si>
  <si>
    <t>от оказания услуг по оперативно-диспетчерскому управлению в электроэнергетике всего, в том числе:</t>
  </si>
  <si>
    <t>23.3.7.1</t>
  </si>
  <si>
    <t>23.3.7.2</t>
  </si>
  <si>
    <t>ТЕХНИКО-ЭКОНОМИЧЕСКИЕ ПОКАЗАТЕЛИ</t>
  </si>
  <si>
    <t>XXIV</t>
  </si>
  <si>
    <t>В отношении деятельности по производству электрической, тепловой энергии (мощности)</t>
  </si>
  <si>
    <t>х</t>
  </si>
  <si>
    <t>24.1</t>
  </si>
  <si>
    <t>Установленная электрическая мощность</t>
  </si>
  <si>
    <t>МВт</t>
  </si>
  <si>
    <t>24.2</t>
  </si>
  <si>
    <t>Установленная тепловая мощность</t>
  </si>
  <si>
    <t>Гкал/час</t>
  </si>
  <si>
    <t>24.3</t>
  </si>
  <si>
    <t>Располагаемая электрическая мощность</t>
  </si>
  <si>
    <t>24.4</t>
  </si>
  <si>
    <t>Присоединенная тепловая мощность</t>
  </si>
  <si>
    <t>24.5</t>
  </si>
  <si>
    <t>Объем выработанной электрической энергии</t>
  </si>
  <si>
    <t>млн.кВт.ч</t>
  </si>
  <si>
    <t>24.6</t>
  </si>
  <si>
    <t>Объем продукции отпущенной с шин (коллекторов)</t>
  </si>
  <si>
    <t>24.6.1</t>
  </si>
  <si>
    <t>электрической энергии</t>
  </si>
  <si>
    <t>24.6.2</t>
  </si>
  <si>
    <t>тепловой энергии</t>
  </si>
  <si>
    <t>тыс.Гкал</t>
  </si>
  <si>
    <t>24.7</t>
  </si>
  <si>
    <t>Объем покупной продукции для последующей продажи</t>
  </si>
  <si>
    <t>24.7.1</t>
  </si>
  <si>
    <t>24.7.2</t>
  </si>
  <si>
    <t>электрической мощности</t>
  </si>
  <si>
    <t>24.7.3</t>
  </si>
  <si>
    <t>24.8</t>
  </si>
  <si>
    <t>Объем покупной продукции на технологические цели</t>
  </si>
  <si>
    <t>24.8.1</t>
  </si>
  <si>
    <t>24.8.2</t>
  </si>
  <si>
    <t>24.9</t>
  </si>
  <si>
    <t>Объем продукции отпущенной (проданной) потребителям</t>
  </si>
  <si>
    <t>24.9.1</t>
  </si>
  <si>
    <t>24.9.2</t>
  </si>
  <si>
    <t>24.9.3</t>
  </si>
  <si>
    <t>XXV</t>
  </si>
  <si>
    <t>В отношении деятельности по передаче электрической энергии</t>
  </si>
  <si>
    <t>25.1</t>
  </si>
  <si>
    <t>Объем отпуска электрической энергии из сети (полезный отпуск) всего, в том числе:</t>
  </si>
  <si>
    <t>25.1.1</t>
  </si>
  <si>
    <t>потребителям, присоединенным к единой (национальной) общероссийской электрической сети всего, в том числе:</t>
  </si>
  <si>
    <t>25.1.1.1</t>
  </si>
  <si>
    <t>территориальные сетевые организации</t>
  </si>
  <si>
    <t>25.1.1.2</t>
  </si>
  <si>
    <t>потребители, не являющиеся территориальными сетевыми организациями</t>
  </si>
  <si>
    <t>25.2</t>
  </si>
  <si>
    <t>Объем технологического расхода (потерь) при передаче электрической энергии</t>
  </si>
  <si>
    <t>25.3</t>
  </si>
  <si>
    <t>Заявленная мощность ***/фактическая мощность всего, в том числе:</t>
  </si>
  <si>
    <t>25.3.1</t>
  </si>
  <si>
    <t>потребителей, присоединенных к единой (национальной) общероссийской электрической сети всего, в том числе:</t>
  </si>
  <si>
    <t>25.3.1.1</t>
  </si>
  <si>
    <t>25.3.1.2</t>
  </si>
  <si>
    <t>25.4</t>
  </si>
  <si>
    <t>Количество условных единиц обслуживаемого электросетевого оборудования</t>
  </si>
  <si>
    <t>у.е.</t>
  </si>
  <si>
    <t>25.5</t>
  </si>
  <si>
    <t>XXVI</t>
  </si>
  <si>
    <t>В отношении сбытовой деятельности</t>
  </si>
  <si>
    <t>26.1</t>
  </si>
  <si>
    <t>Полезный отпуск электрической энергии потребителям</t>
  </si>
  <si>
    <t>26.2</t>
  </si>
  <si>
    <t>Отпуск тепловой энергии потребителям</t>
  </si>
  <si>
    <t>26.3</t>
  </si>
  <si>
    <t>Необходимая валовая выручка сбытовой организации без учета покупной электрической энергии (мощности) для последующей перепродажи и оплаты услуг по передаче электрической энергии</t>
  </si>
  <si>
    <t>26.4</t>
  </si>
  <si>
    <t>Необходимая валовая выручка сбытовой организации без учета затрат на покупку тепловой энергии и оплаты услуг по ее передаче</t>
  </si>
  <si>
    <t>XXVII</t>
  </si>
  <si>
    <t>В отношении деятельности по оперативно-диспетчерскому управлению</t>
  </si>
  <si>
    <t>27.1</t>
  </si>
  <si>
    <t>Установленная мощность в Единой энергетической системе России, в том числе</t>
  </si>
  <si>
    <t>27.1.1</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</si>
  <si>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оптовом рынке</t>
  </si>
  <si>
    <t>27.1.2</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</si>
  <si>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розничном рынке</t>
  </si>
  <si>
    <t>27.1.3</t>
  </si>
  <si>
    <t>средняя мощность поставки электрической энергии по группам точек поставки импорта на оптовом рынке</t>
  </si>
  <si>
    <t>27.2</t>
  </si>
  <si>
    <t>Объем потребления в Единой энергетической системе России, в том числе</t>
  </si>
  <si>
    <t>27.2.1</t>
  </si>
  <si>
    <t>суммарный объем потребления (покупки) электрической энергии по всем группам точек поставки, зарегистрированным на оптовом рынке</t>
  </si>
  <si>
    <t>27.2.2</t>
  </si>
  <si>
    <t>суммарный объем поставки электрической энергии на экспорт из России</t>
  </si>
  <si>
    <t>27.3</t>
  </si>
  <si>
    <t>Собственная необходимая валовая выручка субъекта оперативно-диспетчерского управления, всего в том числе</t>
  </si>
  <si>
    <t>27.3.1</t>
  </si>
  <si>
    <t>27.3.2</t>
  </si>
  <si>
    <t>XXVIII</t>
  </si>
  <si>
    <t>Среднесписочная численность работников</t>
  </si>
  <si>
    <t>чел.</t>
  </si>
  <si>
    <t>2 Источники финансирования инвестиционной программы субъекта электроэнергетики</t>
  </si>
  <si>
    <t>Источники финансирования инвестиционной программы всего (строка I + строка II) всего, в том числе:</t>
  </si>
  <si>
    <t>Собственные средства всего, в том числе:</t>
  </si>
  <si>
    <t>Прибыль, направляемая на инвестиции, в том числе:</t>
  </si>
  <si>
    <t>полученная от реализации продукции и оказанных услуг по регулируемым ценам (тарифам):</t>
  </si>
  <si>
    <t>1.1.1.1</t>
  </si>
  <si>
    <t>производства и поставки электрической энергии и мощности</t>
  </si>
  <si>
    <t>1.1.1.1.1</t>
  </si>
  <si>
    <t>1.1.1.1.2</t>
  </si>
  <si>
    <t>1.1.1.1.3</t>
  </si>
  <si>
    <t>1.1.1.2</t>
  </si>
  <si>
    <t>производства и поставки тепловой энергии (мощности)</t>
  </si>
  <si>
    <t>1.1.1.3</t>
  </si>
  <si>
    <t>оказания услуг по передаче электрической энергии</t>
  </si>
  <si>
    <t>1.1.1.4</t>
  </si>
  <si>
    <t>оказания услуг по передаче тепловой энергии, теплоносителя</t>
  </si>
  <si>
    <t>1.1.1.5</t>
  </si>
  <si>
    <t>от технологического присоединения, в том числе</t>
  </si>
  <si>
    <t>1.1.1.5.1</t>
  </si>
  <si>
    <t>от технологического присоединения объектов по производству электрической и тепловой энергии</t>
  </si>
  <si>
    <t>1.1.1.5.1.а</t>
  </si>
  <si>
    <t>авансовое использование прибыли</t>
  </si>
  <si>
    <t>1.1.1.5.2</t>
  </si>
  <si>
    <t>от технологического присоединения потребителей</t>
  </si>
  <si>
    <t>1.1.1.5.2.а</t>
  </si>
  <si>
    <t>1.1.1.6</t>
  </si>
  <si>
    <t>реализации электрической энергии и мощности</t>
  </si>
  <si>
    <t>1.1.1.7</t>
  </si>
  <si>
    <t>1.1.1.8</t>
  </si>
  <si>
    <t>оказания услуг по оперативно-диспетчерскому управлению в электроэнергетике всего, в том числе:</t>
  </si>
  <si>
    <t>1.1.1.8.1</t>
  </si>
  <si>
    <t>1.1.1.8.2</t>
  </si>
  <si>
    <t>прибыль от продажи электрической энергии (мощности) по нерегулируемым ценам, всего в том числе:</t>
  </si>
  <si>
    <t>1.1.2.1</t>
  </si>
  <si>
    <t>1.1.2.2</t>
  </si>
  <si>
    <t>1.1.2.3</t>
  </si>
  <si>
    <t>прочая прибыль</t>
  </si>
  <si>
    <t>Амортизация основных средств всего, в том числе:</t>
  </si>
  <si>
    <t>1.2.1</t>
  </si>
  <si>
    <t>текущая амортизация, учтенная в ценах (тарифах) всего, в том числе:</t>
  </si>
  <si>
    <t>1.2.1.1</t>
  </si>
  <si>
    <t>производство и поставка электрической энергии и мощности</t>
  </si>
  <si>
    <t>1.2.1.1.1</t>
  </si>
  <si>
    <t>1.2.1.1.2</t>
  </si>
  <si>
    <t>1.2.1.1.3</t>
  </si>
  <si>
    <t>1.2.1.2</t>
  </si>
  <si>
    <t>1.2.1.3</t>
  </si>
  <si>
    <t>1.2.1.4</t>
  </si>
  <si>
    <t>1.2.1.5</t>
  </si>
  <si>
    <t>1.2.1.6</t>
  </si>
  <si>
    <t>1.2.1.7</t>
  </si>
  <si>
    <t>1.2.1.7.1</t>
  </si>
  <si>
    <t>1.2.1.7.2</t>
  </si>
  <si>
    <t>1.2.2</t>
  </si>
  <si>
    <t>прочая текущая амортизация</t>
  </si>
  <si>
    <t>1.2.3</t>
  </si>
  <si>
    <t>недоиспользованная амортизация прошлых лет всего, в том числе:</t>
  </si>
  <si>
    <t>1.2.3.1</t>
  </si>
  <si>
    <t>1.2.3.1.1</t>
  </si>
  <si>
    <t>1.2.3.1.2</t>
  </si>
  <si>
    <t>1.2.3.2</t>
  </si>
  <si>
    <t>1.2.3.3</t>
  </si>
  <si>
    <t>1.2.3.4</t>
  </si>
  <si>
    <t>1.2.3.5</t>
  </si>
  <si>
    <t>1.2.3.6</t>
  </si>
  <si>
    <t>1.2.3.7</t>
  </si>
  <si>
    <t>1.2.3.7.1</t>
  </si>
  <si>
    <t>1.2.3.7.2</t>
  </si>
  <si>
    <t>Возврат налога на добавленную стоимость ****</t>
  </si>
  <si>
    <t>Прочие собственные средства всего, в том числе:</t>
  </si>
  <si>
    <t>1.4.1</t>
  </si>
  <si>
    <t>средства от эмиссии акций</t>
  </si>
  <si>
    <t>1.4.2</t>
  </si>
  <si>
    <t>остаток собственных средств на начало года</t>
  </si>
  <si>
    <t>Привлеченные средства всего, в том числе:</t>
  </si>
  <si>
    <t>Кредиты</t>
  </si>
  <si>
    <t>Облигационные займы</t>
  </si>
  <si>
    <t>Вексели</t>
  </si>
  <si>
    <t>Займы организаций</t>
  </si>
  <si>
    <t>Бюджетное финансирование</t>
  </si>
  <si>
    <t>средства федерального бюджета</t>
  </si>
  <si>
    <t>2.5.1.1</t>
  </si>
  <si>
    <t>в том числе средства федерального бюджета, недоиспользованные в прошлых
периодах</t>
  </si>
  <si>
    <t>средства консолидированного бюджета субъекта Российской Федерации</t>
  </si>
  <si>
    <t>2.5.2.1</t>
  </si>
  <si>
    <t>в том числе средства консолидированного бюджета субъекта Российской Федерации, недоиспользованные в прошлых периодах</t>
  </si>
  <si>
    <t>Использование лизинга</t>
  </si>
  <si>
    <t>Прочие привлеченные средства</t>
  </si>
  <si>
    <t>Объем финансирования мероприятий по технологическому присоединению льготных категорий заявителей максимальной присоединяемой мощностью до 150 кВт, в том числе за счет:</t>
  </si>
  <si>
    <t>цен (тарифов) на услуги по передаче электрической энергии;</t>
  </si>
  <si>
    <t>амортизации, учтенной в ценах (тарифах) на услуги по передаче электрической
энергии;</t>
  </si>
  <si>
    <t>кредитов</t>
  </si>
  <si>
    <t>3.2.1</t>
  </si>
  <si>
    <t>возврат инвестированного капитала, направляемый на инвестиции</t>
  </si>
  <si>
    <t>3.2.2</t>
  </si>
  <si>
    <t>доход на инвестированный капитал, направляемый на инвестиции</t>
  </si>
  <si>
    <t>3.2.3</t>
  </si>
  <si>
    <t>заемные средства, направляемые на инвестиции</t>
  </si>
  <si>
    <t>Примечание:</t>
  </si>
  <si>
    <t>* В строках, содержащих слова "всего, в том числе" указывается сумма нижерасположенных строк соответствующего раздела (подраздела).</t>
  </si>
  <si>
    <t>** Строка заполняется в объеме притока денежных средств от эмиссии акций. В случае оплаты эмиссии акций с использованием не денежных операций, данная строка не заполняется.</t>
  </si>
  <si>
    <t>*** Указывается на основании заключенных договоров на оказание услуг по передаче электрической энергии.</t>
  </si>
  <si>
    <t>Необходимая валовая выручка сетевой организации в части содержания (строка 1.3 - строка 2.2.1 - строка 2.2.2 - строка 2.1.2.1.1)</t>
  </si>
  <si>
    <t>***** Указывается суммарно стоимость оказанных субъекту электроэнергетики услуг.</t>
  </si>
  <si>
    <t>Приложение № 20</t>
  </si>
  <si>
    <t>Форма 20. Отчет об исполнении финансового плана субъекта электроэнергетики (квартальный)</t>
  </si>
  <si>
    <t>Отклонение от плановых значений по итогам отчетного периода</t>
  </si>
  <si>
    <t>Причины
отклонений</t>
  </si>
  <si>
    <t>VIII</t>
  </si>
  <si>
    <t>Направления использования чистой прибыли</t>
  </si>
  <si>
    <t>8.1</t>
  </si>
  <si>
    <t>На инвестиции</t>
  </si>
  <si>
    <t>8.2</t>
  </si>
  <si>
    <t>Резервный фонд</t>
  </si>
  <si>
    <t>8.3</t>
  </si>
  <si>
    <t>8.4</t>
  </si>
  <si>
    <t>Остаток на развитие</t>
  </si>
  <si>
    <t>IX</t>
  </si>
  <si>
    <t>9.1</t>
  </si>
  <si>
    <t>9.2</t>
  </si>
  <si>
    <t>Долг (кредиты и займы) на начало периода всего, в том числе:</t>
  </si>
  <si>
    <t>9.2.1</t>
  </si>
  <si>
    <t>краткосрочные кредиты и займы на начало периода</t>
  </si>
  <si>
    <t>9.3</t>
  </si>
  <si>
    <t>Долг (кредиты и займы) на конец периода, в том числе</t>
  </si>
  <si>
    <t>9.3.1</t>
  </si>
  <si>
    <t>краткосрочные кредиты и займы на конец периода</t>
  </si>
  <si>
    <t>9.4</t>
  </si>
  <si>
    <t>Отношение долга (кредиты и займы) на конец периода (строка 9.3) к прибыли до налогообложения без учета процентов к уплате и амортизации (строка 9.1)</t>
  </si>
  <si>
    <t>БЮДЖЕТ ДВИЖЕНИЯ ДЕНЕЖНЫХ СРЕДСТВ</t>
  </si>
  <si>
    <t>X</t>
  </si>
  <si>
    <t>10.1</t>
  </si>
  <si>
    <t>10.1.1</t>
  </si>
  <si>
    <t>10.1.2</t>
  </si>
  <si>
    <t>10.1.3</t>
  </si>
  <si>
    <t>10.2</t>
  </si>
  <si>
    <t>10.3</t>
  </si>
  <si>
    <t>10.4</t>
  </si>
  <si>
    <t>10.5</t>
  </si>
  <si>
    <t>10.6</t>
  </si>
  <si>
    <t>10.7</t>
  </si>
  <si>
    <t>10.8</t>
  </si>
  <si>
    <t>10.8.1</t>
  </si>
  <si>
    <t>10.8.2</t>
  </si>
  <si>
    <t>10.9</t>
  </si>
  <si>
    <t>Поступления денежных средств за счет средств бюджетов бюджетной системы Российской Федерации (субсидия) всего, в том числе:</t>
  </si>
  <si>
    <t>10.9.1</t>
  </si>
  <si>
    <t>за счет средств федерального бюджета</t>
  </si>
  <si>
    <t>10.9.2</t>
  </si>
  <si>
    <t>за счет средств консолидированного бюджета субъекта Российской Федерации</t>
  </si>
  <si>
    <t>10.10</t>
  </si>
  <si>
    <t>XI</t>
  </si>
  <si>
    <t>Платежи по текущим операциям всего, в том числе:</t>
  </si>
  <si>
    <t>11.1</t>
  </si>
  <si>
    <t>Оплата поставщикам топлива</t>
  </si>
  <si>
    <t>11.2</t>
  </si>
  <si>
    <t>Оплата покупной энергии всего, в том числе:</t>
  </si>
  <si>
    <t>11.2.1</t>
  </si>
  <si>
    <t>11.2.2</t>
  </si>
  <si>
    <t>на розничных рынках электрической энергии</t>
  </si>
  <si>
    <t>11.2.3</t>
  </si>
  <si>
    <t>на компенсацию потерь</t>
  </si>
  <si>
    <t>11.3</t>
  </si>
  <si>
    <t>Оплата услуг по передаче электрической энергии по единой (национальной) общероссийской электрической сети</t>
  </si>
  <si>
    <t>11.4</t>
  </si>
  <si>
    <t>Оплата услуг по передаче электрической энергии по сетям территориальных сетевых организаций</t>
  </si>
  <si>
    <t>11.5</t>
  </si>
  <si>
    <t>Оплата услуг по передаче тепловой энергии, теплоносителя</t>
  </si>
  <si>
    <t>11.6</t>
  </si>
  <si>
    <t>Оплата труда</t>
  </si>
  <si>
    <t>11.7</t>
  </si>
  <si>
    <t>Страховые взносы</t>
  </si>
  <si>
    <t>11.8</t>
  </si>
  <si>
    <t>Оплата налогов и сборов всего, в том числе:</t>
  </si>
  <si>
    <t>11.8.1</t>
  </si>
  <si>
    <t>налог на прибыль</t>
  </si>
  <si>
    <t>11.9</t>
  </si>
  <si>
    <t>Оплата сырья, материалов, запасных частей, инструментов</t>
  </si>
  <si>
    <t>11.10</t>
  </si>
  <si>
    <t>Оплата прочих услуг производственного характера</t>
  </si>
  <si>
    <t>11.11</t>
  </si>
  <si>
    <t>Арендная плата и лизинговые платежи</t>
  </si>
  <si>
    <t>11.12</t>
  </si>
  <si>
    <t>Проценты по долговым обязательствам (за исключением процентов по долговым обязательствам, включаемым в стоимость инвестиционного актива)</t>
  </si>
  <si>
    <t>11.13</t>
  </si>
  <si>
    <t>Прочие платежи по текущей деятельности</t>
  </si>
  <si>
    <t>XII</t>
  </si>
  <si>
    <t>Поступления от инвестиционных операций всего, в том числе:</t>
  </si>
  <si>
    <t>12.1</t>
  </si>
  <si>
    <t>Поступления от реализации имущества и имущественных прав</t>
  </si>
  <si>
    <t>12.2</t>
  </si>
  <si>
    <t>12.2.1</t>
  </si>
  <si>
    <t>по использованию средств бюджетов бюджетной системы Российской Федерации всего, в том числе:</t>
  </si>
  <si>
    <t>12.2.1.1</t>
  </si>
  <si>
    <t>12.2.1.2</t>
  </si>
  <si>
    <t>12.3</t>
  </si>
  <si>
    <t>Прочие поступления по инвестиционным операциям</t>
  </si>
  <si>
    <t>XIII</t>
  </si>
  <si>
    <t>Платежи по инвестиционным операциям всего, в том числе:</t>
  </si>
  <si>
    <t>13.1</t>
  </si>
  <si>
    <t>Инвестиции в основной капитал всего, в том числе:</t>
  </si>
  <si>
    <t>13.1.1</t>
  </si>
  <si>
    <t>техническое перевооружение и реконструкция</t>
  </si>
  <si>
    <t>13.1.2</t>
  </si>
  <si>
    <t>новое строительство и расширение</t>
  </si>
  <si>
    <t>13.1.3</t>
  </si>
  <si>
    <t>проектно-изыскательные работы для объектов нового строительства будущих лет</t>
  </si>
  <si>
    <t>13.1.4</t>
  </si>
  <si>
    <t>приобретение объектов основных средств, земельных участков</t>
  </si>
  <si>
    <t>13.1.5</t>
  </si>
  <si>
    <t>проведение научно-исследовательских и опытно-конструкторских разработок</t>
  </si>
  <si>
    <t>13.1.6</t>
  </si>
  <si>
    <t>прочие выплаты, связанные с инвестициями в основной капитал</t>
  </si>
  <si>
    <t>13.2</t>
  </si>
  <si>
    <t>Приобретение нематериальных активов</t>
  </si>
  <si>
    <t>13.3</t>
  </si>
  <si>
    <t>Прочие платежи по инвестиционным операциям всего, в том числе:</t>
  </si>
  <si>
    <t>13.4</t>
  </si>
  <si>
    <t>13.4.1</t>
  </si>
  <si>
    <t>проценты по долговым обязательствам, включаемым в стоимость инвестиционного актива</t>
  </si>
  <si>
    <t>XIV</t>
  </si>
  <si>
    <t>Поступления от финансовых операций всего, в том числе:</t>
  </si>
  <si>
    <t>14.1</t>
  </si>
  <si>
    <t>Процентные поступления</t>
  </si>
  <si>
    <t>14.2</t>
  </si>
  <si>
    <t>14.2.1</t>
  </si>
  <si>
    <t>на текущую деятельность</t>
  </si>
  <si>
    <t>14.2.2</t>
  </si>
  <si>
    <t>на инвестиционные операции</t>
  </si>
  <si>
    <t>14.2.3</t>
  </si>
  <si>
    <t>14.3</t>
  </si>
  <si>
    <t>14.4</t>
  </si>
  <si>
    <t>Поступления от реализации финансовых инструментов всего, в том числе:</t>
  </si>
  <si>
    <t>14.4.1</t>
  </si>
  <si>
    <t>облигационные займы</t>
  </si>
  <si>
    <t>14.4.2</t>
  </si>
  <si>
    <t>14.5</t>
  </si>
  <si>
    <t>Поступления от займов организаций</t>
  </si>
  <si>
    <t>14.6</t>
  </si>
  <si>
    <t>Поступления за счет средств инвесторов</t>
  </si>
  <si>
    <t>14.7</t>
  </si>
  <si>
    <t>Прочие поступления по финансовым операциям</t>
  </si>
  <si>
    <t>XV</t>
  </si>
  <si>
    <t>Платежи по финансовым операциям всего, в том числе:</t>
  </si>
  <si>
    <t>15.1</t>
  </si>
  <si>
    <t>Погашение кредитов и займов всего всего, в том числе:</t>
  </si>
  <si>
    <t>15.1.1</t>
  </si>
  <si>
    <t>15.1.2</t>
  </si>
  <si>
    <t>вексели</t>
  </si>
  <si>
    <t>числе связанного с капитальными вложениями.</t>
  </si>
  <si>
    <t>Для субъектов электроэнергетики, осуществляющих регулируемые виды деятельности с использованием метода доходности инвестированного капитала</t>
  </si>
  <si>
    <t>**** Указываются денежные средства в виде положительного сальдо от налога на добавленную стоимость к уплате и налога на добавленную стоимость к возврату, рассчитанные с учетом налогового вычета, в том</t>
  </si>
  <si>
    <t>Общество с ограниченной ответственностью Электрическая Сетевая Компания "Энергия" (ООО ЭСК "Энергия")</t>
  </si>
  <si>
    <t>2019</t>
  </si>
  <si>
    <t>Приказом Министерства промышленности, энергетики и жилищно-коммунального хозяйства Красноярского края  № 08-149 от 25.09.2018 г.
"Об утверждении инвестиционной программы общества с ограниченной ответственностью Электрическая Сетевая Компания "Энергия"
на 2019 – 2020 годы</t>
  </si>
  <si>
    <t>Отчетный 2019 год</t>
  </si>
  <si>
    <t>Подписано с использованием электронной цифровой подписи от 15.06.2018 серийный номер 00 AF 63 E0 7A C4 0C C9 80 E8 11 62 70 C2 B1 5D 6A</t>
  </si>
  <si>
    <t xml:space="preserve"> Красноярский край г.Железногорск</t>
  </si>
  <si>
    <t>нд</t>
  </si>
  <si>
    <t>без НДС</t>
  </si>
  <si>
    <t>Прибыль до налогообложения без учета процентов к уплате и амортизации (строкаV + строка 4.2.2 + строка II.IV)</t>
  </si>
  <si>
    <t xml:space="preserve">Производство и поставка электрической энергии и мощности всего, в том числе: </t>
  </si>
  <si>
    <t xml:space="preserve">в части управления технологическими режимами </t>
  </si>
  <si>
    <t xml:space="preserve">Поступления по заключенным инвестиционным соглашениям, в том числе </t>
  </si>
  <si>
    <t>Поступления  по полученным кредитам всего, в том числе:</t>
  </si>
  <si>
    <t>Поступления от эмиссии акций**</t>
  </si>
  <si>
    <t>Поступления от текущих операций всего (с НДС) , в том числе:</t>
  </si>
  <si>
    <t>Подписано с использованием электронной цифровой подписи от 24.07.2019 серийный номер 01 17 6А 41 00 94 AA F5 BE 48 90 BB 4F A1 B2 BD D2</t>
  </si>
  <si>
    <t>2020</t>
  </si>
  <si>
    <t>Отчетный год 2020 год</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</si>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</sst>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8">
    <numFmt numFmtId="41" formatCode="_-* #,##0_-;\-* #,##0_-;_-* &quot;-&quot;_-;_-@_-"/>
    <numFmt numFmtId="43" formatCode="_-* #,##0.00_-;\-* #,##0.00_-;_-* &quot;-&quot;??_-;_-@_-"/>
    <numFmt numFmtId="164" formatCode="_-* #,##0.00&quot;р.&quot;_-;\-* #,##0.00&quot;р.&quot;_-;_-* &quot;-&quot;??&quot;р.&quot;_-;_-@_-"/>
    <numFmt numFmtId="165" formatCode="0.000"/>
    <numFmt numFmtId="166" formatCode="0.0%"/>
    <numFmt numFmtId="167" formatCode="0.0000000"/>
    <numFmt numFmtId="168" formatCode="_-* #,##0.00[$€-1]_-;\-* #,##0.00[$€-1]_-;_-* &quot;-&quot;??[$€-1]_-"/>
    <numFmt numFmtId="169" formatCode="0.0%_);\(0.0%\)"/>
    <numFmt numFmtId="170" formatCode="#,##0_);[Red]\(#,##0\)"/>
    <numFmt numFmtId="171" formatCode="General_)"/>
    <numFmt numFmtId="172" formatCode="_-* #,##0&quot;đ.&quot;_-;\-* #,##0&quot;đ.&quot;_-;_-* &quot;-&quot;&quot;đ.&quot;_-;_-@_-"/>
    <numFmt numFmtId="173" formatCode="_-* #,##0.00&quot;đ.&quot;_-;\-* #,##0.00&quot;đ.&quot;_-;_-* &quot;-&quot;??&quot;đ.&quot;_-;_-@_-"/>
    <numFmt numFmtId="174" formatCode="&quot;$&quot;#,##0_);[Red]\(&quot;$&quot;#,##0\)"/>
    <numFmt numFmtId="175" formatCode="\$#,##0\ ;\(\$#,##0\)"/>
    <numFmt numFmtId="176" formatCode="0.0"/>
    <numFmt numFmtId="177" formatCode="#.##0\.00"/>
    <numFmt numFmtId="178" formatCode="#\.00"/>
    <numFmt numFmtId="179" formatCode="#\."/>
    <numFmt numFmtId="180" formatCode="_-&quot;Ј&quot;* #,##0.00_-;\-&quot;Ј&quot;* #,##0.00_-;_-&quot;Ј&quot;* &quot;-&quot;??_-;_-@_-"/>
    <numFmt numFmtId="181" formatCode="_-[$$-1009]* #,##0.00_-;\-[$$-1009]* #,##0.00_-;_-[$$-1009]* &quot;-&quot;??_-;_-@_-"/>
    <numFmt numFmtId="182" formatCode="#,##0.0_);\(#,##0.0\)"/>
    <numFmt numFmtId="183" formatCode="\t0.00%"/>
    <numFmt numFmtId="184" formatCode="#,##0.0_);[Red]\(#,##0.0\)"/>
    <numFmt numFmtId="185" formatCode="\t#\ ??/??"/>
    <numFmt numFmtId="186" formatCode="[Magenta]\ &quot;Ошибка&quot;;[Magenta]\ &quot;Ошибка&quot;;[Blue]\ &quot;OK&quot;"/>
    <numFmt numFmtId="187" formatCode="_(&quot;р.&quot;* #,##0.00_);_(&quot;р.&quot;* \(#,##0.00\);_(&quot;р.&quot;* &quot;-&quot;??_);_(@_)"/>
    <numFmt numFmtId="188" formatCode="\£\ #,##0_);[Red]\(\£\ #,##0\)"/>
    <numFmt numFmtId="189" formatCode="\¥\ #,##0_);[Red]\(\¥\ #,##0\)"/>
    <numFmt numFmtId="190" formatCode="0.00;0;"/>
    <numFmt numFmtId="191" formatCode="#,##0.0;\(#,##0.0\)"/>
    <numFmt numFmtId="192" formatCode="#,##0.00;\(#,##0.00\)"/>
    <numFmt numFmtId="193" formatCode="_(&quot;$&quot;* #,##0_);_(&quot;$&quot;* \(#,##0\);_(&quot;$&quot;* &quot;-&quot;_);_(@_)"/>
    <numFmt numFmtId="194" formatCode="_(&quot;$&quot;* #,##0.00_);_(&quot;$&quot;* \(#,##0.00\);_(&quot;$&quot;* &quot;-&quot;??_);_(@_)"/>
    <numFmt numFmtId="195" formatCode="###\ ##\ ##"/>
    <numFmt numFmtId="196" formatCode="0_);\(0\)"/>
    <numFmt numFmtId="197" formatCode="_(* #,##0_);_(* \(#,##0\);_(* &quot;-&quot;??_);_(@_)"/>
    <numFmt numFmtId="198" formatCode="#,##0;[Red]#,##0"/>
    <numFmt numFmtId="199" formatCode="&quot;\&quot;#,##0;[Red]\-&quot;\&quot;#,##0"/>
    <numFmt numFmtId="200" formatCode="0.0_)"/>
    <numFmt numFmtId="201" formatCode="\£#,##0_);\(\£#,##0\)"/>
    <numFmt numFmtId="202" formatCode="_(* #,##0_);_(* \(#,##0\);_(* &quot;-&quot;_);_(@_)"/>
    <numFmt numFmtId="203" formatCode="0.000000000"/>
    <numFmt numFmtId="204" formatCode="0.0000000000"/>
    <numFmt numFmtId="205" formatCode="0.00000000000"/>
    <numFmt numFmtId="206" formatCode="&quot;$&quot;#,##0_);\(&quot;$&quot;#,##0\)"/>
    <numFmt numFmtId="207" formatCode="#,##0.00_);\(#,##0.00\);@_)"/>
    <numFmt numFmtId="208" formatCode="#,##0.000_);\(#,##0.000\);@_)"/>
    <numFmt numFmtId="209" formatCode="_(* #,##0.00_);_(* \(#,##0.00\);_(* &quot;-&quot;??_);_(@_)"/>
    <numFmt numFmtId="210" formatCode="#,##0.0;[Red]\(#,##0.0\)"/>
    <numFmt numFmtId="211" formatCode="#,##0;[Red]\(#,##0\)"/>
    <numFmt numFmtId="212" formatCode="* \(#,##0\);* #,##0_);&quot;-&quot;??_);@"/>
    <numFmt numFmtId="213" formatCode="0.00_);\(0.00\);0.00"/>
    <numFmt numFmtId="214" formatCode="_(* #,##0.00_);[Red]_(* \(#,##0.00\);_(* &quot;-&quot;??_);_(@_)"/>
    <numFmt numFmtId="215" formatCode="_(&quot;$&quot;* #,##0.00_);_(&quot;$&quot;* \(#,##0.00\);@_)"/>
    <numFmt numFmtId="216" formatCode="_(&quot;$&quot;* #,##0.000_);_(&quot;$&quot;* \(#,##0.000\);@_)"/>
    <numFmt numFmtId="217" formatCode="&quot;$&quot;#,##0\ ;\(&quot;$&quot;#,##0\)"/>
    <numFmt numFmtId="218" formatCode="dd\ mmm\ yyyy"/>
    <numFmt numFmtId="219" formatCode="m/d/yy\ h:mm"/>
    <numFmt numFmtId="220" formatCode="* #,##0_);* \(#,##0\);&quot;-&quot;??_);@"/>
    <numFmt numFmtId="221" formatCode="&quot;XXXXXX-XXX&quot;"/>
    <numFmt numFmtId="222" formatCode="ddd\ dd\ mmm"/>
    <numFmt numFmtId="223" formatCode="&quot;$&quot;#,##0.0;[Red]\(&quot;$&quot;#,##0.0\)"/>
    <numFmt numFmtId="224" formatCode="0.0\x"/>
    <numFmt numFmtId="225" formatCode="[$-419]General"/>
    <numFmt numFmtId="226" formatCode="_-* #,##0\ _F_B_-;\-* #,##0\ _F_B_-;_-* &quot;-&quot;\ _F_B_-;_-@_-"/>
    <numFmt numFmtId="227" formatCode="_-* #,##0.00\ _F_B_-;\-* #,##0.00\ _F_B_-;_-* &quot;-&quot;??\ _F_B_-;_-@_-"/>
    <numFmt numFmtId="228" formatCode="0.0000"/>
    <numFmt numFmtId="229" formatCode="#,##0.000"/>
  </numFmts>
  <fonts count="145">
    <font>
      <sz val="10"/>
      <name val="Arial Cyr"/>
      <charset val="204"/>
    </font>
    <font>
      <sz val="12"/>
      <name val="Times New Roman"/>
      <family val="1"/>
      <charset val="204"/>
    </font>
    <font>
      <u/>
      <sz val="10"/>
      <color indexed="12"/>
      <name val="Arial Cyr"/>
      <charset val="204"/>
    </font>
    <font>
      <u/>
      <sz val="10"/>
      <color indexed="36"/>
      <name val="Arial Cyr"/>
      <charset val="204"/>
    </font>
    <font>
      <sz val="9"/>
      <name val="Times New Roman"/>
      <family val="1"/>
      <charset val="204"/>
    </font>
    <font>
      <sz val="10"/>
      <name val="Arial Cyr"/>
      <charset val="204"/>
    </font>
    <font>
      <sz val="10"/>
      <name val="Times New Roman"/>
      <family val="1"/>
      <charset val="204"/>
    </font>
    <font>
      <sz val="11"/>
      <color indexed="8"/>
      <name val="Calibri"/>
      <family val="2"/>
      <charset val="204"/>
    </font>
    <font>
      <sz val="11"/>
      <color indexed="9"/>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sz val="11"/>
      <color indexed="20"/>
      <name val="Calibri"/>
      <family val="2"/>
      <charset val="204"/>
    </font>
    <font>
      <i/>
      <sz val="11"/>
      <color indexed="23"/>
      <name val="Calibri"/>
      <family val="2"/>
      <charset val="204"/>
    </font>
    <font>
      <sz val="11"/>
      <color indexed="17"/>
      <name val="Calibri"/>
      <family val="2"/>
      <charset val="204"/>
    </font>
    <font>
      <sz val="10"/>
      <name val="Helv"/>
    </font>
    <font>
      <b/>
      <sz val="10"/>
      <name val="Times New Roman"/>
      <family val="1"/>
      <charset val="204"/>
    </font>
    <font>
      <sz val="10"/>
      <name val="Helv"/>
      <charset val="204"/>
    </font>
    <font>
      <sz val="8"/>
      <name val="Arial"/>
      <family val="2"/>
      <charset val="204"/>
    </font>
    <font>
      <sz val="8"/>
      <color indexed="12"/>
      <name val="Arial"/>
      <family val="2"/>
      <charset val="204"/>
    </font>
    <font>
      <sz val="1"/>
      <color indexed="8"/>
      <name val="Courier"/>
      <family val="3"/>
    </font>
    <font>
      <b/>
      <sz val="1"/>
      <color indexed="8"/>
      <name val="Courier"/>
      <family val="3"/>
    </font>
    <font>
      <u/>
      <sz val="10"/>
      <color indexed="12"/>
      <name val="Courier"/>
      <family val="3"/>
    </font>
    <font>
      <sz val="10"/>
      <name val="Arial Cyr"/>
      <family val="2"/>
      <charset val="204"/>
    </font>
    <font>
      <sz val="10"/>
      <name val="Tahoma"/>
      <family val="2"/>
      <charset val="204"/>
    </font>
    <font>
      <sz val="10"/>
      <name val="Arial"/>
      <family val="2"/>
      <charset val="204"/>
    </font>
    <font>
      <sz val="10"/>
      <color indexed="24"/>
      <name val="Arial"/>
      <family val="2"/>
      <charset val="204"/>
    </font>
    <font>
      <b/>
      <sz val="10"/>
      <color indexed="12"/>
      <name val="Arial Cyr"/>
      <family val="2"/>
      <charset val="204"/>
    </font>
    <font>
      <sz val="10"/>
      <name val="MS Sans Serif"/>
      <family val="2"/>
      <charset val="204"/>
    </font>
    <font>
      <sz val="8"/>
      <name val="Palatino"/>
      <family val="1"/>
    </font>
    <font>
      <sz val="8"/>
      <name val="Arial Cyr"/>
      <charset val="204"/>
    </font>
    <font>
      <u/>
      <sz val="8"/>
      <color indexed="12"/>
      <name val="Arial Cyr"/>
      <charset val="204"/>
    </font>
    <font>
      <sz val="14"/>
      <name val="Times New Roman"/>
      <family val="1"/>
      <charset val="204"/>
    </font>
    <font>
      <b/>
      <sz val="10"/>
      <color indexed="18"/>
      <name val="Arial Cyr"/>
      <charset val="204"/>
    </font>
    <font>
      <b/>
      <sz val="18"/>
      <color indexed="24"/>
      <name val="Arial"/>
      <family val="2"/>
      <charset val="204"/>
    </font>
    <font>
      <b/>
      <sz val="12"/>
      <color indexed="24"/>
      <name val="Arial"/>
      <family val="2"/>
      <charset val="204"/>
    </font>
    <font>
      <sz val="10"/>
      <name val="Courier"/>
      <family val="3"/>
    </font>
    <font>
      <sz val="8"/>
      <name val="Helv"/>
      <charset val="204"/>
    </font>
    <font>
      <sz val="8"/>
      <name val="Helv"/>
    </font>
    <font>
      <sz val="10"/>
      <color indexed="8"/>
      <name val="Arial"/>
      <family val="2"/>
    </font>
    <font>
      <sz val="10"/>
      <color indexed="8"/>
      <name val="Arial"/>
      <family val="2"/>
      <charset val="204"/>
    </font>
    <font>
      <b/>
      <sz val="12"/>
      <name val="Arial"/>
      <family val="2"/>
      <charset val="204"/>
    </font>
    <font>
      <sz val="12"/>
      <color indexed="24"/>
      <name val="Arial"/>
      <family val="2"/>
      <charset val="204"/>
    </font>
    <font>
      <sz val="1"/>
      <color indexed="8"/>
      <name val="Courier"/>
      <family val="1"/>
      <charset val="204"/>
    </font>
    <font>
      <sz val="18"/>
      <name val="Arial"/>
      <family val="2"/>
      <charset val="204"/>
    </font>
    <font>
      <i/>
      <sz val="12"/>
      <name val="Arial"/>
      <family val="2"/>
      <charset val="204"/>
    </font>
    <font>
      <sz val="12"/>
      <name val="Symbol"/>
      <family val="1"/>
      <charset val="2"/>
    </font>
    <font>
      <sz val="18"/>
      <name val="Symbol"/>
      <family val="1"/>
      <charset val="2"/>
    </font>
    <font>
      <sz val="8"/>
      <name val="Symbol"/>
      <family val="1"/>
      <charset val="2"/>
    </font>
    <font>
      <i/>
      <sz val="12"/>
      <name val="Symbol"/>
      <family val="1"/>
      <charset val="2"/>
    </font>
    <font>
      <sz val="10"/>
      <name val="Book Antiqua"/>
      <family val="1"/>
      <charset val="204"/>
    </font>
    <font>
      <sz val="10"/>
      <name val="Times New Roman CYR"/>
      <family val="1"/>
      <charset val="204"/>
    </font>
    <font>
      <sz val="12"/>
      <color indexed="10"/>
      <name val="Times New Roman"/>
      <family val="1"/>
      <charset val="204"/>
    </font>
    <font>
      <sz val="13"/>
      <name val="Times New Roman"/>
      <family val="1"/>
      <charset val="204"/>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sz val="10"/>
      <name val="Arial"/>
      <family val="2"/>
    </font>
    <font>
      <sz val="10"/>
      <color indexed="9"/>
      <name val="Arial Cyr"/>
      <family val="2"/>
      <charset val="204"/>
    </font>
    <font>
      <sz val="10"/>
      <name val="Times New Roman"/>
      <family val="1"/>
    </font>
    <font>
      <sz val="10"/>
      <name val="Arial CYR"/>
    </font>
    <font>
      <sz val="8.25"/>
      <name val="Helv"/>
    </font>
    <font>
      <b/>
      <i/>
      <sz val="12"/>
      <name val="Arial"/>
      <family val="2"/>
      <charset val="204"/>
    </font>
    <font>
      <b/>
      <sz val="12"/>
      <color indexed="9"/>
      <name val="Arial"/>
      <family val="2"/>
    </font>
    <font>
      <b/>
      <sz val="14"/>
      <color indexed="9"/>
      <name val="Arial"/>
      <family val="2"/>
      <charset val="204"/>
    </font>
    <font>
      <b/>
      <i/>
      <sz val="14"/>
      <name val="Arial"/>
      <family val="2"/>
    </font>
    <font>
      <b/>
      <i/>
      <sz val="20"/>
      <name val="Arial"/>
      <family val="2"/>
    </font>
    <font>
      <b/>
      <sz val="16"/>
      <color indexed="9"/>
      <name val="Arial"/>
      <family val="2"/>
    </font>
    <font>
      <b/>
      <sz val="14"/>
      <name val="Arial"/>
      <family val="2"/>
    </font>
    <font>
      <b/>
      <i/>
      <sz val="22"/>
      <name val="Arial"/>
      <family val="2"/>
    </font>
    <font>
      <sz val="8"/>
      <name val="Times New Roman Cyr"/>
      <family val="1"/>
      <charset val="204"/>
    </font>
    <font>
      <sz val="10"/>
      <color indexed="9"/>
      <name val="Arial"/>
      <family val="2"/>
    </font>
    <font>
      <sz val="11"/>
      <color indexed="8"/>
      <name val="Calibri"/>
      <family val="2"/>
    </font>
    <font>
      <sz val="11"/>
      <color indexed="9"/>
      <name val="Calibri"/>
      <family val="2"/>
    </font>
    <font>
      <sz val="10"/>
      <color indexed="12"/>
      <name val="Arial"/>
      <family val="2"/>
      <charset val="204"/>
    </font>
    <font>
      <sz val="11"/>
      <name val="Arial"/>
      <family val="2"/>
      <charset val="204"/>
    </font>
    <font>
      <sz val="10"/>
      <name val="Courier New"/>
      <family val="3"/>
      <charset val="204"/>
    </font>
    <font>
      <b/>
      <sz val="9"/>
      <name val="Frutiger 45 Light"/>
      <family val="2"/>
    </font>
    <font>
      <b/>
      <sz val="10"/>
      <name val="Helvetica"/>
      <family val="2"/>
    </font>
    <font>
      <sz val="12"/>
      <name val="Arial"/>
      <family val="2"/>
    </font>
    <font>
      <sz val="10"/>
      <color indexed="18"/>
      <name val="Arial"/>
      <family val="2"/>
    </font>
    <font>
      <sz val="9"/>
      <name val="Times New Roman"/>
      <family val="1"/>
    </font>
    <font>
      <sz val="9"/>
      <name val="Frutiger 45 Light"/>
      <family val="2"/>
    </font>
    <font>
      <b/>
      <sz val="10"/>
      <name val="Arial"/>
      <family val="2"/>
    </font>
    <font>
      <sz val="11"/>
      <color indexed="16"/>
      <name val="Calibri"/>
      <family val="2"/>
    </font>
    <font>
      <sz val="11"/>
      <color indexed="37"/>
      <name val="Calibri"/>
      <family val="2"/>
    </font>
    <font>
      <sz val="18"/>
      <name val="Geneva"/>
      <family val="2"/>
    </font>
    <font>
      <sz val="10"/>
      <color indexed="8"/>
      <name val="Tms Rmn"/>
    </font>
    <font>
      <sz val="8"/>
      <color indexed="12"/>
      <name val="Tms Rmn"/>
    </font>
    <font>
      <sz val="12"/>
      <name val="Tms Rmn"/>
    </font>
    <font>
      <b/>
      <sz val="12"/>
      <name val="Times New Roman"/>
      <family val="1"/>
    </font>
    <font>
      <u val="singleAccounting"/>
      <sz val="10"/>
      <name val="Arial"/>
      <family val="2"/>
    </font>
    <font>
      <sz val="8"/>
      <name val="Arial"/>
      <family val="2"/>
    </font>
    <font>
      <sz val="12"/>
      <name val="±???A?"/>
      <charset val="129"/>
    </font>
    <font>
      <b/>
      <sz val="10"/>
      <name val="Arial"/>
      <family val="2"/>
      <charset val="204"/>
    </font>
    <font>
      <b/>
      <sz val="11"/>
      <color indexed="17"/>
      <name val="Calibri"/>
      <family val="2"/>
    </font>
    <font>
      <sz val="10"/>
      <color indexed="18"/>
      <name val="Times New Roman"/>
      <family val="1"/>
      <charset val="204"/>
    </font>
    <font>
      <b/>
      <sz val="10"/>
      <color indexed="9"/>
      <name val="Arial"/>
      <family val="2"/>
      <charset val="204"/>
    </font>
    <font>
      <b/>
      <sz val="11"/>
      <color indexed="9"/>
      <name val="Calibri"/>
      <family val="2"/>
    </font>
    <font>
      <b/>
      <sz val="8"/>
      <name val="Arial"/>
      <family val="2"/>
      <charset val="204"/>
    </font>
    <font>
      <sz val="11"/>
      <color indexed="12"/>
      <name val="Arial"/>
      <family val="2"/>
      <charset val="204"/>
    </font>
    <font>
      <sz val="11"/>
      <name val="Tms Rmn"/>
      <family val="1"/>
    </font>
    <font>
      <sz val="8"/>
      <color indexed="12"/>
      <name val="Times New Roman"/>
      <family val="1"/>
    </font>
    <font>
      <sz val="10"/>
      <name val="Sabon"/>
    </font>
    <font>
      <sz val="10"/>
      <name val="Geneva"/>
      <family val="2"/>
    </font>
    <font>
      <sz val="10"/>
      <name val="BERNHARD"/>
    </font>
    <font>
      <sz val="10"/>
      <color indexed="22"/>
      <name val="Arial"/>
      <family val="2"/>
      <charset val="204"/>
    </font>
    <font>
      <b/>
      <u/>
      <sz val="10"/>
      <color indexed="16"/>
      <name val="Arial"/>
      <family val="2"/>
      <charset val="204"/>
    </font>
    <font>
      <b/>
      <sz val="11"/>
      <name val="Times New Roman"/>
      <family val="1"/>
      <charset val="204"/>
    </font>
    <font>
      <b/>
      <sz val="11"/>
      <name val="Arial"/>
      <family val="2"/>
    </font>
    <font>
      <sz val="10"/>
      <name val="Century Schoolbook"/>
      <family val="1"/>
      <charset val="204"/>
    </font>
    <font>
      <sz val="9"/>
      <name val="Arial Cyr"/>
      <family val="2"/>
      <charset val="204"/>
    </font>
    <font>
      <sz val="10"/>
      <name val="NTHarmonica"/>
      <charset val="204"/>
    </font>
    <font>
      <sz val="10"/>
      <name val="Arial Narrow"/>
      <family val="2"/>
    </font>
    <font>
      <sz val="10"/>
      <color indexed="8"/>
      <name val="Arial Cyr"/>
      <family val="2"/>
      <charset val="204"/>
    </font>
    <font>
      <sz val="7"/>
      <name val="Arial"/>
      <family val="2"/>
    </font>
    <font>
      <sz val="8"/>
      <name val="Tms Rmn"/>
    </font>
    <font>
      <i/>
      <sz val="10"/>
      <name val="Arial"/>
      <family val="2"/>
      <charset val="204"/>
    </font>
    <font>
      <u val="doubleAccounting"/>
      <sz val="10"/>
      <name val="Arial"/>
      <family val="2"/>
    </font>
    <font>
      <sz val="10"/>
      <name val="Times New Roman CE"/>
    </font>
    <font>
      <b/>
      <sz val="11"/>
      <color indexed="8"/>
      <name val="Calibri"/>
      <family val="2"/>
    </font>
    <font>
      <i/>
      <sz val="10"/>
      <color indexed="18"/>
      <name val="Arial"/>
      <family val="2"/>
    </font>
    <font>
      <sz val="7"/>
      <name val="Palatino"/>
      <family val="1"/>
    </font>
    <font>
      <b/>
      <sz val="12"/>
      <name val="Arial Cyr"/>
      <family val="2"/>
      <charset val="204"/>
    </font>
    <font>
      <sz val="11"/>
      <color indexed="17"/>
      <name val="Calibri"/>
      <family val="2"/>
    </font>
    <font>
      <sz val="10"/>
      <color indexed="17"/>
      <name val="Times New Roman"/>
      <family val="1"/>
    </font>
    <font>
      <sz val="8"/>
      <name val="Courier"/>
      <family val="3"/>
    </font>
    <font>
      <b/>
      <sz val="8"/>
      <name val="Courier"/>
      <family val="3"/>
    </font>
    <font>
      <b/>
      <u/>
      <sz val="10"/>
      <name val="Courier"/>
      <family val="3"/>
    </font>
    <font>
      <sz val="9"/>
      <color indexed="18"/>
      <name val="Frutiger 45 Light"/>
      <family val="2"/>
    </font>
    <font>
      <sz val="9"/>
      <name val="Futura UBS Bk"/>
      <family val="2"/>
    </font>
    <font>
      <i/>
      <sz val="11"/>
      <name val="Helv"/>
    </font>
    <font>
      <b/>
      <sz val="12"/>
      <name val="Arial"/>
      <family val="2"/>
    </font>
    <font>
      <sz val="12"/>
      <name val="Arial Black"/>
      <family val="2"/>
    </font>
    <font>
      <b/>
      <sz val="15"/>
      <color indexed="62"/>
      <name val="Calibri"/>
      <family val="2"/>
    </font>
    <font>
      <sz val="11"/>
      <name val="Arial Black"/>
      <family val="2"/>
    </font>
    <font>
      <b/>
      <sz val="13"/>
      <color indexed="62"/>
      <name val="Calibri"/>
      <family val="2"/>
    </font>
    <font>
      <sz val="10"/>
      <color rgb="FF000000"/>
      <name val="Arial Cyr"/>
      <charset val="204"/>
    </font>
    <font>
      <sz val="11"/>
      <name val="Times New Roman"/>
      <family val="1"/>
      <charset val="204"/>
    </font>
    <font>
      <sz val="8"/>
      <name val="Times New Roman"/>
      <family val="1"/>
      <charset val="204"/>
    </font>
    <font>
      <i/>
      <sz val="9"/>
      <name val="Times New Roman"/>
      <family val="1"/>
      <charset val="204"/>
    </font>
    <font>
      <sz val="8"/>
      <color theme="1"/>
      <name val="Times New Roman"/>
      <family val="1"/>
      <charset val="204"/>
    </font>
  </fonts>
  <fills count="94">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patternFill>
    </fill>
    <fill>
      <patternFill patternType="solid">
        <fgColor indexed="43"/>
        <bgColor indexed="64"/>
      </patternFill>
    </fill>
    <fill>
      <patternFill patternType="solid">
        <fgColor indexed="9"/>
        <bgColor indexed="64"/>
      </patternFill>
    </fill>
    <fill>
      <patternFill patternType="lightGray">
        <fgColor indexed="22"/>
      </patternFill>
    </fill>
    <fill>
      <patternFill patternType="solid">
        <fgColor indexed="63"/>
        <bgColor indexed="64"/>
      </patternFill>
    </fill>
    <fill>
      <patternFill patternType="solid">
        <fgColor indexed="55"/>
        <bgColor indexed="64"/>
      </patternFill>
    </fill>
    <fill>
      <patternFill patternType="solid">
        <fgColor indexed="54"/>
        <bgColor indexed="64"/>
      </patternFill>
    </fill>
    <fill>
      <patternFill patternType="solid">
        <fgColor indexed="53"/>
        <bgColor indexed="64"/>
      </patternFill>
    </fill>
    <fill>
      <patternFill patternType="solid">
        <fgColor indexed="61"/>
        <bgColor indexed="64"/>
      </patternFill>
    </fill>
    <fill>
      <patternFill patternType="solid">
        <fgColor indexed="31"/>
      </patternFill>
    </fill>
    <fill>
      <patternFill patternType="solid">
        <fgColor indexed="41"/>
      </patternFill>
    </fill>
    <fill>
      <patternFill patternType="solid">
        <fgColor indexed="45"/>
      </patternFill>
    </fill>
    <fill>
      <patternFill patternType="solid">
        <fgColor indexed="40"/>
      </patternFill>
    </fill>
    <fill>
      <patternFill patternType="solid">
        <fgColor indexed="42"/>
      </patternFill>
    </fill>
    <fill>
      <patternFill patternType="solid">
        <fgColor indexed="50"/>
      </patternFill>
    </fill>
    <fill>
      <patternFill patternType="solid">
        <fgColor indexed="46"/>
      </patternFill>
    </fill>
    <fill>
      <patternFill patternType="solid">
        <fgColor indexed="35"/>
      </patternFill>
    </fill>
    <fill>
      <patternFill patternType="solid">
        <fgColor indexed="27"/>
      </patternFill>
    </fill>
    <fill>
      <patternFill patternType="solid">
        <fgColor indexed="4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22"/>
        <bgColor indexed="22"/>
      </patternFill>
    </fill>
    <fill>
      <patternFill patternType="solid">
        <fgColor indexed="44"/>
      </patternFill>
    </fill>
    <fill>
      <patternFill patternType="solid">
        <fgColor indexed="22"/>
      </patternFill>
    </fill>
    <fill>
      <patternFill patternType="solid">
        <fgColor indexed="29"/>
      </patternFill>
    </fill>
    <fill>
      <patternFill patternType="solid">
        <fgColor indexed="11"/>
      </patternFill>
    </fill>
    <fill>
      <patternFill patternType="solid">
        <fgColor indexed="57"/>
      </patternFill>
    </fill>
    <fill>
      <patternFill patternType="solid">
        <fgColor indexed="24"/>
      </patternFill>
    </fill>
    <fill>
      <patternFill patternType="solid">
        <fgColor indexed="54"/>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patternFill>
    </fill>
    <fill>
      <patternFill patternType="solid">
        <fgColor indexed="58"/>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0"/>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23"/>
        <bgColor indexed="23"/>
      </patternFill>
    </fill>
    <fill>
      <patternFill patternType="solid">
        <fgColor indexed="18"/>
        <bgColor indexed="18"/>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2"/>
        <bgColor indexed="52"/>
      </patternFill>
    </fill>
    <fill>
      <patternFill patternType="solid">
        <fgColor indexed="53"/>
        <bgColor indexed="53"/>
      </patternFill>
    </fill>
    <fill>
      <patternFill patternType="solid">
        <fgColor indexed="65"/>
        <bgColor indexed="8"/>
      </patternFill>
    </fill>
    <fill>
      <patternFill patternType="solid">
        <fgColor indexed="27"/>
        <bgColor indexed="64"/>
      </patternFill>
    </fill>
    <fill>
      <patternFill patternType="solid">
        <fgColor indexed="41"/>
        <bgColor indexed="64"/>
      </patternFill>
    </fill>
    <fill>
      <patternFill patternType="solid">
        <fgColor indexed="35"/>
        <bgColor indexed="35"/>
      </patternFill>
    </fill>
    <fill>
      <patternFill patternType="lightGray">
        <fgColor indexed="15"/>
      </patternFill>
    </fill>
    <fill>
      <patternFill patternType="solid">
        <fgColor indexed="10"/>
        <bgColor indexed="64"/>
      </patternFill>
    </fill>
    <fill>
      <patternFill patternType="solid">
        <fgColor indexed="55"/>
      </patternFill>
    </fill>
    <fill>
      <patternFill patternType="mediumGray">
        <fgColor indexed="22"/>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11"/>
        <bgColor indexed="64"/>
      </patternFill>
    </fill>
    <fill>
      <patternFill patternType="solid">
        <fgColor indexed="42"/>
        <bgColor indexed="42"/>
      </patternFill>
    </fill>
    <fill>
      <patternFill patternType="solid">
        <fgColor theme="0"/>
        <bgColor indexed="64"/>
      </patternFill>
    </fill>
  </fills>
  <borders count="65">
    <border>
      <left/>
      <right/>
      <top/>
      <bottom/>
      <diagonal/>
    </border>
    <border>
      <left/>
      <right/>
      <top style="thin">
        <color indexed="8"/>
      </top>
      <bottom style="double">
        <color indexed="8"/>
      </bottom>
      <diagonal/>
    </border>
    <border>
      <left/>
      <right/>
      <top/>
      <bottom style="medium">
        <color indexed="18"/>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n">
        <color indexed="64"/>
      </left>
      <right/>
      <top/>
      <bottom/>
      <diagonal/>
    </border>
    <border>
      <left/>
      <right/>
      <top style="thin">
        <color indexed="64"/>
      </top>
      <bottom style="thin">
        <color indexed="64"/>
      </bottom>
      <diagonal/>
    </border>
    <border>
      <left/>
      <right/>
      <top/>
      <bottom style="medium">
        <color indexed="64"/>
      </bottom>
      <diagonal/>
    </border>
    <border>
      <left style="medium">
        <color indexed="64"/>
      </left>
      <right/>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style="medium">
        <color indexed="64"/>
      </top>
      <bottom style="thin">
        <color indexed="64"/>
      </bottom>
      <diagonal/>
    </border>
    <border>
      <left style="thin">
        <color indexed="64"/>
      </left>
      <right style="thin">
        <color indexed="64"/>
      </right>
      <top/>
      <bottom/>
      <diagonal/>
    </border>
    <border>
      <left/>
      <right/>
      <top style="medium">
        <color indexed="64"/>
      </top>
      <bottom/>
      <diagonal/>
    </border>
    <border>
      <left/>
      <right/>
      <top style="thin">
        <color indexed="64"/>
      </top>
      <bottom/>
      <diagonal/>
    </border>
    <border>
      <left style="medium">
        <color indexed="64"/>
      </left>
      <right/>
      <top style="thin">
        <color indexed="64"/>
      </top>
      <bottom style="medium">
        <color indexed="64"/>
      </bottom>
      <diagonal/>
    </border>
    <border>
      <left/>
      <right/>
      <top style="double">
        <color indexed="8"/>
      </top>
      <bottom style="double">
        <color indexed="8"/>
      </bottom>
      <diagonal/>
    </border>
    <border>
      <left/>
      <right/>
      <top/>
      <bottom style="dotted">
        <color indexed="64"/>
      </bottom>
      <diagonal/>
    </border>
    <border>
      <left/>
      <right/>
      <top style="medium">
        <color indexed="64"/>
      </top>
      <bottom style="medium">
        <color indexed="64"/>
      </bottom>
      <diagonal/>
    </border>
    <border>
      <left/>
      <right/>
      <top/>
      <bottom style="thick">
        <color indexed="62"/>
      </bottom>
      <diagonal/>
    </border>
    <border>
      <left/>
      <right/>
      <top/>
      <bottom style="thick">
        <color indexed="48"/>
      </bottom>
      <diagonal/>
    </border>
    <border>
      <left/>
      <right/>
      <top/>
      <bottom style="thick">
        <color indexed="22"/>
      </bottom>
      <diagonal/>
    </border>
    <border>
      <left/>
      <right/>
      <top/>
      <bottom style="thick">
        <color indexed="58"/>
      </bottom>
      <diagonal/>
    </border>
    <border>
      <left/>
      <right/>
      <top/>
      <bottom style="medium">
        <color indexed="30"/>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s>
  <cellStyleXfs count="15518">
    <xf numFmtId="0" fontId="0" fillId="0" borderId="0"/>
    <xf numFmtId="0" fontId="17" fillId="0" borderId="0"/>
    <xf numFmtId="168" fontId="17" fillId="0" borderId="0"/>
    <xf numFmtId="0" fontId="19" fillId="0" borderId="0"/>
    <xf numFmtId="166" fontId="20" fillId="0" borderId="0">
      <alignment vertical="top"/>
    </xf>
    <xf numFmtId="181" fontId="27" fillId="0" borderId="0"/>
    <xf numFmtId="166" fontId="21" fillId="0" borderId="0">
      <alignment vertical="top"/>
    </xf>
    <xf numFmtId="169" fontId="21" fillId="2" borderId="0">
      <alignment vertical="top"/>
    </xf>
    <xf numFmtId="166" fontId="21" fillId="3" borderId="0">
      <alignment vertical="top"/>
    </xf>
    <xf numFmtId="166" fontId="18" fillId="3" borderId="0">
      <alignment vertical="top"/>
    </xf>
    <xf numFmtId="0" fontId="27" fillId="0" borderId="0"/>
    <xf numFmtId="0" fontId="52" fillId="0" borderId="0" applyFont="0" applyFill="0" applyBorder="0" applyAlignment="0"/>
    <xf numFmtId="0" fontId="27" fillId="0" borderId="0"/>
    <xf numFmtId="0" fontId="5" fillId="0" borderId="0"/>
    <xf numFmtId="0" fontId="27" fillId="0" borderId="0"/>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17" fillId="0" borderId="0"/>
    <xf numFmtId="181" fontId="17" fillId="0" borderId="0"/>
    <xf numFmtId="181" fontId="17" fillId="0" borderId="0"/>
    <xf numFmtId="181" fontId="17" fillId="0" borderId="0"/>
    <xf numFmtId="0" fontId="19" fillId="0" borderId="0"/>
    <xf numFmtId="181" fontId="19" fillId="0" borderId="0"/>
    <xf numFmtId="181" fontId="19"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0" fontId="19" fillId="0" borderId="0"/>
    <xf numFmtId="0" fontId="17"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7" fillId="0" borderId="0"/>
    <xf numFmtId="0" fontId="54" fillId="0" borderId="0"/>
    <xf numFmtId="0" fontId="54" fillId="0" borderId="0"/>
    <xf numFmtId="0" fontId="54" fillId="0" borderId="0"/>
    <xf numFmtId="0" fontId="54" fillId="0" borderId="0"/>
    <xf numFmtId="0" fontId="54" fillId="0" borderId="0"/>
    <xf numFmtId="181" fontId="17" fillId="0" borderId="0"/>
    <xf numFmtId="181" fontId="17" fillId="0" borderId="0"/>
    <xf numFmtId="181" fontId="19" fillId="0" borderId="0"/>
    <xf numFmtId="181" fontId="19" fillId="0" borderId="0"/>
    <xf numFmtId="181" fontId="19" fillId="0" borderId="0"/>
    <xf numFmtId="181" fontId="19" fillId="0" borderId="0"/>
    <xf numFmtId="181" fontId="19" fillId="0" borderId="0"/>
    <xf numFmtId="181" fontId="17" fillId="0" borderId="0"/>
    <xf numFmtId="181" fontId="19" fillId="0" borderId="0"/>
    <xf numFmtId="181" fontId="17" fillId="0" borderId="0"/>
    <xf numFmtId="181" fontId="19" fillId="0" borderId="0"/>
    <xf numFmtId="181" fontId="17" fillId="0" borderId="0"/>
    <xf numFmtId="0" fontId="19" fillId="0" borderId="0"/>
    <xf numFmtId="0" fontId="55" fillId="0" borderId="0"/>
    <xf numFmtId="0" fontId="55" fillId="0" borderId="0"/>
    <xf numFmtId="0" fontId="55" fillId="0" borderId="0"/>
    <xf numFmtId="0" fontId="55" fillId="0" borderId="0"/>
    <xf numFmtId="0" fontId="55" fillId="0" borderId="0"/>
    <xf numFmtId="0" fontId="19" fillId="0" borderId="0"/>
    <xf numFmtId="181" fontId="19" fillId="0" borderId="0"/>
    <xf numFmtId="0" fontId="17" fillId="0" borderId="0"/>
    <xf numFmtId="181" fontId="19" fillId="0" borderId="0"/>
    <xf numFmtId="181" fontId="17" fillId="0" borderId="0"/>
    <xf numFmtId="181" fontId="19" fillId="0" borderId="0"/>
    <xf numFmtId="0" fontId="19" fillId="0" borderId="0"/>
    <xf numFmtId="0" fontId="19" fillId="0" borderId="0"/>
    <xf numFmtId="181" fontId="17" fillId="0" borderId="0"/>
    <xf numFmtId="181" fontId="17" fillId="0" borderId="0"/>
    <xf numFmtId="181" fontId="17" fillId="0" borderId="0"/>
    <xf numFmtId="181" fontId="19" fillId="0" borderId="0"/>
    <xf numFmtId="181" fontId="17" fillId="0" borderId="0"/>
    <xf numFmtId="0" fontId="19" fillId="0" borderId="0"/>
    <xf numFmtId="182" fontId="27" fillId="0" borderId="0" applyFont="0" applyFill="0" applyBorder="0" applyAlignment="0" applyProtection="0"/>
    <xf numFmtId="0" fontId="19" fillId="0" borderId="0"/>
    <xf numFmtId="0" fontId="25" fillId="0" borderId="0"/>
    <xf numFmtId="0" fontId="25" fillId="0" borderId="0"/>
    <xf numFmtId="0" fontId="42" fillId="0" borderId="0">
      <alignment vertical="top"/>
    </xf>
    <xf numFmtId="183" fontId="38" fillId="0" borderId="0" applyFont="0" applyFill="0" applyBorder="0" applyAlignment="0" applyProtection="0"/>
    <xf numFmtId="39" fontId="27" fillId="0" borderId="0" applyFont="0" applyFill="0" applyBorder="0" applyAlignment="0" applyProtection="0"/>
    <xf numFmtId="0" fontId="17" fillId="0" borderId="0"/>
    <xf numFmtId="0" fontId="56" fillId="0" borderId="0" applyNumberFormat="0" applyFill="0" applyBorder="0" applyAlignment="0" applyProtection="0"/>
    <xf numFmtId="0" fontId="27" fillId="4" borderId="0" applyNumberFormat="0" applyFont="0" applyAlignment="0" applyProtection="0"/>
    <xf numFmtId="0" fontId="19" fillId="0" borderId="0"/>
    <xf numFmtId="0" fontId="19" fillId="0" borderId="0"/>
    <xf numFmtId="0" fontId="17" fillId="0" borderId="0"/>
    <xf numFmtId="0" fontId="17" fillId="0" borderId="0"/>
    <xf numFmtId="0" fontId="17" fillId="0" borderId="0"/>
    <xf numFmtId="0" fontId="17" fillId="0" borderId="0"/>
    <xf numFmtId="170"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5"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84" fontId="6" fillId="0" borderId="0" applyFont="0" applyFill="0" applyBorder="0" applyAlignment="0" applyProtection="0"/>
    <xf numFmtId="185" fontId="38"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57" fillId="0" borderId="0" applyNumberFormat="0" applyFill="0" applyBorder="0" applyProtection="0">
      <alignment vertical="top"/>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0" applyNumberFormat="0" applyFill="0" applyBorder="0" applyProtection="0">
      <alignment horizontal="left"/>
    </xf>
    <xf numFmtId="0" fontId="59" fillId="0" borderId="0" applyNumberFormat="0" applyFill="0" applyBorder="0" applyProtection="0">
      <alignment horizontal="centerContinuous"/>
    </xf>
    <xf numFmtId="0" fontId="17" fillId="0" borderId="0"/>
    <xf numFmtId="0" fontId="19" fillId="0" borderId="0"/>
    <xf numFmtId="0" fontId="25" fillId="0" borderId="0"/>
    <xf numFmtId="4" fontId="53" fillId="0" borderId="0">
      <alignment vertical="center"/>
    </xf>
    <xf numFmtId="0" fontId="27" fillId="0" borderId="0"/>
    <xf numFmtId="0" fontId="27" fillId="0" borderId="0"/>
    <xf numFmtId="0" fontId="27" fillId="0" borderId="0"/>
    <xf numFmtId="0" fontId="19" fillId="0" borderId="0"/>
    <xf numFmtId="0" fontId="19" fillId="0" borderId="0"/>
    <xf numFmtId="0" fontId="17" fillId="0" borderId="0"/>
    <xf numFmtId="0" fontId="60" fillId="0" borderId="0"/>
    <xf numFmtId="0" fontId="60" fillId="0" borderId="0"/>
    <xf numFmtId="0" fontId="17" fillId="0" borderId="0"/>
    <xf numFmtId="0" fontId="60" fillId="0" borderId="0"/>
    <xf numFmtId="0" fontId="60" fillId="0" borderId="0"/>
    <xf numFmtId="0" fontId="17" fillId="0" borderId="0"/>
    <xf numFmtId="0" fontId="60" fillId="0" borderId="0"/>
    <xf numFmtId="0" fontId="60" fillId="0" borderId="0"/>
    <xf numFmtId="0" fontId="17" fillId="0" borderId="0"/>
    <xf numFmtId="0" fontId="60" fillId="0" borderId="0"/>
    <xf numFmtId="0" fontId="60" fillId="0" borderId="0"/>
    <xf numFmtId="181" fontId="17" fillId="0" borderId="0"/>
    <xf numFmtId="181" fontId="17" fillId="0" borderId="0"/>
    <xf numFmtId="181" fontId="19" fillId="0" borderId="0"/>
    <xf numFmtId="181" fontId="19" fillId="0" borderId="0"/>
    <xf numFmtId="181" fontId="17" fillId="0" borderId="0"/>
    <xf numFmtId="181" fontId="19" fillId="0" borderId="0"/>
    <xf numFmtId="0" fontId="17" fillId="0" borderId="0"/>
    <xf numFmtId="0" fontId="60" fillId="0" borderId="0"/>
    <xf numFmtId="0" fontId="60" fillId="0" borderId="0"/>
    <xf numFmtId="181" fontId="19" fillId="0" borderId="0"/>
    <xf numFmtId="181" fontId="19" fillId="0" borderId="0"/>
    <xf numFmtId="181" fontId="19" fillId="0" borderId="0"/>
    <xf numFmtId="181" fontId="19" fillId="0" borderId="0"/>
    <xf numFmtId="181" fontId="17" fillId="0" borderId="0"/>
    <xf numFmtId="0" fontId="19" fillId="0" borderId="0"/>
    <xf numFmtId="0" fontId="17" fillId="0" borderId="0"/>
    <xf numFmtId="0" fontId="60" fillId="0" borderId="0"/>
    <xf numFmtId="0" fontId="60" fillId="0" borderId="0"/>
    <xf numFmtId="0" fontId="17" fillId="0" borderId="0"/>
    <xf numFmtId="0" fontId="60" fillId="0" borderId="0"/>
    <xf numFmtId="0" fontId="60" fillId="0" borderId="0"/>
    <xf numFmtId="181" fontId="17" fillId="0" borderId="0"/>
    <xf numFmtId="0" fontId="19" fillId="0" borderId="0"/>
    <xf numFmtId="0" fontId="27" fillId="0" borderId="0"/>
    <xf numFmtId="0" fontId="27" fillId="0" borderId="0"/>
    <xf numFmtId="0" fontId="19" fillId="0" borderId="0"/>
    <xf numFmtId="0" fontId="27" fillId="0" borderId="0"/>
    <xf numFmtId="0" fontId="27" fillId="0" borderId="0"/>
    <xf numFmtId="0" fontId="19" fillId="0" borderId="0"/>
    <xf numFmtId="181" fontId="19" fillId="0" borderId="0"/>
    <xf numFmtId="181" fontId="19" fillId="0" borderId="0"/>
    <xf numFmtId="181" fontId="19" fillId="0" borderId="0"/>
    <xf numFmtId="181" fontId="19" fillId="0" borderId="0"/>
    <xf numFmtId="181" fontId="19" fillId="0" borderId="0"/>
    <xf numFmtId="181" fontId="17" fillId="0" borderId="0"/>
    <xf numFmtId="181" fontId="17" fillId="0" borderId="0"/>
    <xf numFmtId="181" fontId="19" fillId="0" borderId="0"/>
    <xf numFmtId="0" fontId="17" fillId="0" borderId="0"/>
    <xf numFmtId="0" fontId="19" fillId="0" borderId="0"/>
    <xf numFmtId="0" fontId="19" fillId="0" borderId="0"/>
    <xf numFmtId="0" fontId="27" fillId="0" borderId="0"/>
    <xf numFmtId="0" fontId="27" fillId="0" borderId="0"/>
    <xf numFmtId="0" fontId="19" fillId="0" borderId="0"/>
    <xf numFmtId="0" fontId="27" fillId="0" borderId="0"/>
    <xf numFmtId="0" fontId="27" fillId="0" borderId="0"/>
    <xf numFmtId="0" fontId="19" fillId="0" borderId="0"/>
    <xf numFmtId="0" fontId="27" fillId="0" borderId="0"/>
    <xf numFmtId="0" fontId="27" fillId="0" borderId="0"/>
    <xf numFmtId="0" fontId="19" fillId="0" borderId="0"/>
    <xf numFmtId="0" fontId="27" fillId="0" borderId="0"/>
    <xf numFmtId="0" fontId="27" fillId="0" borderId="0"/>
    <xf numFmtId="0" fontId="19" fillId="0" borderId="0"/>
    <xf numFmtId="0" fontId="27" fillId="0" borderId="0"/>
    <xf numFmtId="0" fontId="27" fillId="0" borderId="0"/>
    <xf numFmtId="0" fontId="19" fillId="0" borderId="0"/>
    <xf numFmtId="0" fontId="27" fillId="0" borderId="0"/>
    <xf numFmtId="0" fontId="27" fillId="0" borderId="0"/>
    <xf numFmtId="181" fontId="19" fillId="0" borderId="0"/>
    <xf numFmtId="168" fontId="27" fillId="5" borderId="3" applyNumberFormat="0" applyFont="0">
      <alignment shrinkToFit="1"/>
      <protection locked="0"/>
    </xf>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9" fillId="0" borderId="0"/>
    <xf numFmtId="0" fontId="17" fillId="0" borderId="0"/>
    <xf numFmtId="0" fontId="19" fillId="0" borderId="0"/>
    <xf numFmtId="181" fontId="19" fillId="0" borderId="0"/>
    <xf numFmtId="181" fontId="19" fillId="0" borderId="0"/>
    <xf numFmtId="181" fontId="19" fillId="0" borderId="0"/>
    <xf numFmtId="0" fontId="19" fillId="0" borderId="0"/>
    <xf numFmtId="0" fontId="27" fillId="0" borderId="0"/>
    <xf numFmtId="0" fontId="27" fillId="0" borderId="0"/>
    <xf numFmtId="0" fontId="19" fillId="0" borderId="0"/>
    <xf numFmtId="0" fontId="17" fillId="0" borderId="0"/>
    <xf numFmtId="0" fontId="19" fillId="0" borderId="0"/>
    <xf numFmtId="4" fontId="53" fillId="0" borderId="0">
      <alignment vertical="center"/>
    </xf>
    <xf numFmtId="0" fontId="1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9" fillId="0" borderId="0"/>
    <xf numFmtId="0" fontId="27" fillId="0" borderId="0"/>
    <xf numFmtId="0"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17" fillId="0" borderId="0"/>
    <xf numFmtId="0" fontId="17" fillId="0" borderId="0"/>
    <xf numFmtId="0" fontId="17" fillId="0" borderId="0"/>
    <xf numFmtId="0" fontId="17" fillId="0" borderId="0"/>
    <xf numFmtId="0" fontId="19" fillId="0" borderId="0"/>
    <xf numFmtId="181" fontId="19" fillId="0" borderId="0"/>
    <xf numFmtId="181" fontId="19" fillId="0" borderId="0"/>
    <xf numFmtId="181" fontId="19" fillId="0" borderId="0"/>
    <xf numFmtId="181" fontId="17" fillId="0" borderId="0"/>
    <xf numFmtId="181" fontId="17" fillId="0" borderId="0"/>
    <xf numFmtId="181" fontId="19" fillId="0" borderId="0"/>
    <xf numFmtId="181" fontId="19" fillId="0" borderId="0"/>
    <xf numFmtId="181" fontId="19" fillId="0" borderId="0"/>
    <xf numFmtId="181" fontId="19" fillId="0" borderId="0"/>
    <xf numFmtId="0" fontId="19" fillId="0" borderId="0"/>
    <xf numFmtId="0" fontId="19" fillId="0" borderId="0"/>
    <xf numFmtId="0" fontId="17" fillId="0" borderId="0"/>
    <xf numFmtId="0" fontId="60" fillId="0" borderId="0"/>
    <xf numFmtId="0" fontId="60" fillId="0" borderId="0"/>
    <xf numFmtId="0" fontId="17" fillId="0" borderId="0"/>
    <xf numFmtId="0" fontId="60" fillId="0" borderId="0"/>
    <xf numFmtId="0" fontId="60" fillId="0" borderId="0"/>
    <xf numFmtId="0" fontId="27" fillId="0" borderId="0"/>
    <xf numFmtId="0" fontId="27" fillId="0" borderId="0"/>
    <xf numFmtId="0" fontId="17" fillId="0" borderId="0"/>
    <xf numFmtId="4" fontId="53" fillId="0" borderId="0">
      <alignment vertical="center"/>
    </xf>
    <xf numFmtId="0" fontId="19" fillId="0" borderId="0"/>
    <xf numFmtId="0" fontId="19" fillId="0" borderId="0"/>
    <xf numFmtId="0" fontId="19" fillId="0" borderId="0"/>
    <xf numFmtId="0" fontId="19" fillId="0" borderId="0"/>
    <xf numFmtId="0" fontId="17" fillId="0" borderId="0"/>
    <xf numFmtId="0" fontId="17" fillId="0" borderId="0"/>
    <xf numFmtId="0" fontId="19" fillId="0" borderId="0"/>
    <xf numFmtId="0" fontId="55" fillId="0" borderId="0"/>
    <xf numFmtId="0" fontId="55" fillId="0" borderId="0"/>
    <xf numFmtId="0" fontId="55" fillId="0" borderId="0"/>
    <xf numFmtId="0" fontId="55" fillId="0" borderId="0"/>
    <xf numFmtId="0" fontId="55" fillId="0" borderId="0"/>
    <xf numFmtId="0" fontId="19" fillId="0" borderId="0"/>
    <xf numFmtId="0" fontId="55" fillId="0" borderId="0"/>
    <xf numFmtId="0" fontId="55" fillId="0" borderId="0"/>
    <xf numFmtId="0" fontId="55" fillId="0" borderId="0"/>
    <xf numFmtId="0" fontId="55" fillId="0" borderId="0"/>
    <xf numFmtId="0" fontId="55" fillId="0" borderId="0"/>
    <xf numFmtId="0" fontId="19" fillId="0" borderId="0"/>
    <xf numFmtId="0" fontId="55" fillId="0" borderId="0"/>
    <xf numFmtId="0" fontId="55" fillId="0" borderId="0"/>
    <xf numFmtId="0" fontId="55" fillId="0" borderId="0"/>
    <xf numFmtId="0" fontId="55" fillId="0" borderId="0"/>
    <xf numFmtId="0" fontId="55" fillId="0" borderId="0"/>
    <xf numFmtId="0" fontId="17" fillId="0" borderId="0"/>
    <xf numFmtId="0" fontId="19" fillId="0" borderId="0"/>
    <xf numFmtId="0" fontId="17" fillId="0" borderId="0"/>
    <xf numFmtId="0" fontId="17" fillId="0" borderId="0"/>
    <xf numFmtId="0" fontId="19" fillId="0" borderId="0"/>
    <xf numFmtId="0" fontId="19" fillId="0" borderId="0"/>
    <xf numFmtId="0" fontId="19" fillId="0" borderId="0"/>
    <xf numFmtId="0" fontId="17" fillId="0" borderId="0"/>
    <xf numFmtId="0" fontId="17" fillId="0" borderId="0"/>
    <xf numFmtId="181" fontId="19" fillId="0" borderId="0"/>
    <xf numFmtId="0" fontId="17" fillId="0" borderId="0"/>
    <xf numFmtId="0" fontId="17" fillId="0" borderId="0"/>
    <xf numFmtId="0" fontId="19" fillId="0" borderId="0"/>
    <xf numFmtId="0" fontId="27" fillId="0" borderId="0"/>
    <xf numFmtId="0" fontId="27" fillId="0" borderId="0"/>
    <xf numFmtId="4" fontId="53" fillId="0" borderId="0">
      <alignment vertical="center"/>
    </xf>
    <xf numFmtId="0" fontId="19" fillId="0" borderId="0"/>
    <xf numFmtId="0" fontId="19" fillId="0" borderId="0"/>
    <xf numFmtId="0" fontId="27" fillId="0" borderId="0"/>
    <xf numFmtId="0" fontId="27" fillId="0" borderId="0"/>
    <xf numFmtId="0" fontId="27" fillId="0" borderId="0"/>
    <xf numFmtId="0" fontId="27" fillId="0" borderId="0"/>
    <xf numFmtId="0" fontId="27" fillId="0" borderId="0"/>
    <xf numFmtId="0" fontId="27" fillId="0" borderId="0"/>
    <xf numFmtId="168" fontId="27" fillId="0" borderId="0"/>
    <xf numFmtId="168" fontId="27" fillId="0" borderId="0"/>
    <xf numFmtId="0" fontId="27" fillId="0" borderId="0"/>
    <xf numFmtId="0" fontId="27" fillId="0" borderId="0"/>
    <xf numFmtId="0" fontId="27" fillId="0" borderId="0"/>
    <xf numFmtId="168" fontId="27" fillId="0" borderId="0"/>
    <xf numFmtId="168" fontId="27" fillId="0" borderId="0"/>
    <xf numFmtId="0" fontId="27" fillId="0" borderId="0"/>
    <xf numFmtId="0" fontId="27" fillId="0" borderId="0"/>
    <xf numFmtId="0" fontId="27" fillId="0" borderId="0"/>
    <xf numFmtId="0" fontId="27" fillId="0" borderId="0"/>
    <xf numFmtId="0" fontId="27" fillId="0" borderId="0"/>
    <xf numFmtId="0" fontId="27" fillId="0" borderId="0"/>
    <xf numFmtId="4" fontId="53" fillId="0" borderId="0">
      <alignment vertical="center"/>
    </xf>
    <xf numFmtId="0" fontId="17" fillId="0" borderId="0"/>
    <xf numFmtId="4" fontId="53" fillId="0" borderId="0">
      <alignment vertical="center"/>
    </xf>
    <xf numFmtId="181" fontId="17" fillId="0" borderId="0"/>
    <xf numFmtId="0" fontId="17" fillId="0" borderId="0"/>
    <xf numFmtId="0" fontId="60" fillId="0" borderId="0"/>
    <xf numFmtId="0" fontId="60" fillId="0" borderId="0"/>
    <xf numFmtId="181" fontId="17" fillId="0" borderId="0"/>
    <xf numFmtId="181" fontId="19" fillId="0" borderId="0"/>
    <xf numFmtId="181" fontId="17" fillId="0" borderId="0"/>
    <xf numFmtId="0" fontId="17" fillId="0" borderId="0"/>
    <xf numFmtId="0" fontId="17" fillId="0" borderId="0"/>
    <xf numFmtId="0" fontId="17" fillId="0" borderId="0"/>
    <xf numFmtId="181" fontId="19" fillId="0" borderId="0"/>
    <xf numFmtId="181" fontId="19" fillId="0" borderId="0"/>
    <xf numFmtId="0" fontId="19" fillId="0" borderId="0"/>
    <xf numFmtId="0" fontId="55" fillId="0" borderId="0"/>
    <xf numFmtId="0" fontId="55" fillId="0" borderId="0"/>
    <xf numFmtId="0" fontId="55" fillId="0" borderId="0"/>
    <xf numFmtId="0" fontId="55" fillId="0" borderId="0"/>
    <xf numFmtId="0" fontId="55" fillId="0" borderId="0"/>
    <xf numFmtId="0" fontId="19" fillId="0" borderId="0"/>
    <xf numFmtId="0" fontId="55" fillId="0" borderId="0"/>
    <xf numFmtId="0" fontId="55" fillId="0" borderId="0"/>
    <xf numFmtId="0" fontId="55" fillId="0" borderId="0"/>
    <xf numFmtId="0" fontId="55" fillId="0" borderId="0"/>
    <xf numFmtId="0" fontId="55" fillId="0" borderId="0"/>
    <xf numFmtId="0" fontId="17" fillId="0" borderId="0"/>
    <xf numFmtId="0" fontId="17" fillId="0" borderId="0"/>
    <xf numFmtId="0" fontId="17" fillId="0" borderId="0"/>
    <xf numFmtId="0" fontId="17" fillId="0" borderId="0"/>
    <xf numFmtId="181" fontId="19" fillId="0" borderId="0"/>
    <xf numFmtId="0" fontId="17" fillId="0" borderId="0"/>
    <xf numFmtId="0" fontId="60" fillId="0" borderId="0"/>
    <xf numFmtId="0" fontId="60" fillId="0" borderId="0"/>
    <xf numFmtId="0" fontId="19" fillId="0" borderId="0"/>
    <xf numFmtId="181" fontId="17" fillId="0" borderId="0"/>
    <xf numFmtId="0" fontId="17" fillId="0" borderId="0"/>
    <xf numFmtId="181" fontId="19" fillId="0" borderId="0"/>
    <xf numFmtId="181" fontId="19" fillId="0" borderId="0"/>
    <xf numFmtId="181" fontId="19" fillId="0" borderId="0"/>
    <xf numFmtId="181" fontId="19" fillId="0" borderId="0"/>
    <xf numFmtId="0" fontId="17" fillId="0" borderId="0"/>
    <xf numFmtId="181" fontId="19" fillId="0" borderId="0"/>
    <xf numFmtId="0" fontId="17" fillId="0" borderId="0"/>
    <xf numFmtId="0" fontId="19" fillId="0" borderId="0"/>
    <xf numFmtId="0" fontId="19" fillId="0" borderId="0"/>
    <xf numFmtId="181" fontId="17" fillId="0" borderId="0"/>
    <xf numFmtId="0" fontId="17" fillId="0" borderId="0"/>
    <xf numFmtId="0" fontId="19" fillId="0" borderId="0"/>
    <xf numFmtId="0" fontId="17" fillId="0" borderId="0"/>
    <xf numFmtId="0" fontId="19" fillId="0" borderId="0"/>
    <xf numFmtId="0" fontId="19" fillId="0" borderId="0"/>
    <xf numFmtId="0" fontId="27" fillId="0" borderId="0"/>
    <xf numFmtId="0" fontId="27" fillId="0" borderId="0"/>
    <xf numFmtId="0" fontId="19" fillId="0" borderId="0"/>
    <xf numFmtId="0" fontId="17" fillId="0" borderId="0"/>
    <xf numFmtId="170"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0" fontId="17" fillId="0" borderId="0"/>
    <xf numFmtId="0" fontId="19" fillId="0" borderId="0"/>
    <xf numFmtId="181" fontId="19"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7" fillId="0" borderId="0"/>
    <xf numFmtId="0" fontId="17" fillId="0" borderId="0"/>
    <xf numFmtId="0" fontId="19" fillId="0" borderId="0"/>
    <xf numFmtId="0" fontId="55" fillId="0" borderId="0"/>
    <xf numFmtId="0" fontId="55" fillId="0" borderId="0"/>
    <xf numFmtId="0" fontId="55" fillId="0" borderId="0"/>
    <xf numFmtId="0" fontId="55" fillId="0" borderId="0"/>
    <xf numFmtId="0" fontId="55" fillId="0" borderId="0"/>
    <xf numFmtId="0" fontId="27" fillId="0" borderId="0"/>
    <xf numFmtId="0" fontId="27" fillId="0" borderId="0"/>
    <xf numFmtId="0" fontId="27" fillId="0" borderId="0"/>
    <xf numFmtId="0" fontId="27" fillId="0" borderId="0"/>
    <xf numFmtId="0" fontId="27" fillId="0" borderId="0"/>
    <xf numFmtId="0" fontId="19" fillId="0" borderId="0"/>
    <xf numFmtId="0" fontId="19" fillId="0" borderId="0"/>
    <xf numFmtId="0" fontId="19" fillId="0" borderId="0"/>
    <xf numFmtId="0" fontId="19"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181" fontId="17" fillId="0" borderId="0"/>
    <xf numFmtId="181" fontId="17" fillId="0" borderId="0"/>
    <xf numFmtId="0" fontId="19" fillId="0" borderId="0"/>
    <xf numFmtId="0" fontId="19" fillId="0" borderId="0"/>
    <xf numFmtId="181" fontId="17" fillId="0" borderId="0"/>
    <xf numFmtId="0" fontId="17" fillId="0" borderId="0"/>
    <xf numFmtId="0" fontId="17" fillId="0" borderId="0"/>
    <xf numFmtId="0" fontId="19" fillId="0" borderId="0"/>
    <xf numFmtId="0" fontId="17" fillId="0" borderId="0"/>
    <xf numFmtId="0" fontId="19" fillId="0" borderId="0"/>
    <xf numFmtId="0" fontId="17" fillId="0" borderId="0"/>
    <xf numFmtId="0" fontId="17" fillId="0" borderId="0"/>
    <xf numFmtId="4" fontId="53" fillId="0" borderId="0">
      <alignment vertical="center"/>
    </xf>
    <xf numFmtId="181" fontId="17" fillId="0" borderId="0"/>
    <xf numFmtId="0" fontId="19" fillId="0" borderId="0"/>
    <xf numFmtId="181" fontId="17" fillId="0" borderId="0"/>
    <xf numFmtId="170"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0" fontId="19" fillId="0" borderId="0"/>
    <xf numFmtId="0" fontId="55" fillId="0" borderId="0"/>
    <xf numFmtId="0" fontId="55" fillId="0" borderId="0"/>
    <xf numFmtId="0" fontId="55" fillId="0" borderId="0"/>
    <xf numFmtId="0" fontId="55" fillId="0" borderId="0"/>
    <xf numFmtId="0" fontId="55" fillId="0" borderId="0"/>
    <xf numFmtId="0" fontId="19" fillId="0" borderId="0"/>
    <xf numFmtId="0" fontId="55" fillId="0" borderId="0"/>
    <xf numFmtId="0" fontId="55" fillId="0" borderId="0"/>
    <xf numFmtId="0" fontId="55" fillId="0" borderId="0"/>
    <xf numFmtId="0" fontId="55" fillId="0" borderId="0"/>
    <xf numFmtId="0" fontId="55" fillId="0" borderId="0"/>
    <xf numFmtId="0" fontId="54" fillId="0" borderId="0"/>
    <xf numFmtId="0" fontId="54" fillId="0" borderId="0"/>
    <xf numFmtId="0" fontId="54" fillId="0" borderId="0"/>
    <xf numFmtId="0" fontId="54" fillId="0" borderId="0"/>
    <xf numFmtId="0" fontId="19"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9" fillId="0" borderId="0"/>
    <xf numFmtId="181" fontId="19" fillId="0" borderId="0"/>
    <xf numFmtId="0" fontId="17" fillId="0" borderId="0"/>
    <xf numFmtId="0" fontId="60" fillId="0" borderId="0"/>
    <xf numFmtId="0" fontId="60" fillId="0" borderId="0"/>
    <xf numFmtId="0" fontId="17" fillId="0" borderId="0"/>
    <xf numFmtId="0" fontId="19" fillId="0" borderId="0"/>
    <xf numFmtId="0" fontId="17" fillId="0" borderId="0"/>
    <xf numFmtId="0" fontId="19" fillId="0" borderId="0"/>
    <xf numFmtId="0" fontId="17" fillId="0" borderId="0"/>
    <xf numFmtId="0" fontId="17" fillId="0" borderId="0"/>
    <xf numFmtId="0" fontId="19" fillId="0" borderId="0"/>
    <xf numFmtId="0" fontId="17" fillId="0" borderId="0"/>
    <xf numFmtId="0" fontId="54" fillId="0" borderId="0"/>
    <xf numFmtId="0" fontId="54" fillId="0" borderId="0"/>
    <xf numFmtId="0" fontId="54" fillId="0" borderId="0"/>
    <xf numFmtId="0" fontId="54" fillId="0" borderId="0"/>
    <xf numFmtId="0" fontId="54" fillId="0" borderId="0"/>
    <xf numFmtId="0" fontId="19" fillId="0" borderId="0"/>
    <xf numFmtId="0" fontId="27" fillId="0" borderId="0"/>
    <xf numFmtId="0" fontId="27" fillId="0" borderId="0"/>
    <xf numFmtId="0" fontId="17" fillId="0" borderId="0"/>
    <xf numFmtId="0" fontId="19" fillId="0" borderId="0"/>
    <xf numFmtId="0" fontId="27" fillId="0" borderId="0"/>
    <xf numFmtId="0" fontId="27" fillId="0" borderId="0"/>
    <xf numFmtId="0" fontId="17" fillId="0" borderId="0"/>
    <xf numFmtId="0" fontId="17" fillId="0" borderId="0"/>
    <xf numFmtId="0" fontId="19" fillId="0" borderId="0"/>
    <xf numFmtId="0" fontId="19" fillId="0" borderId="0"/>
    <xf numFmtId="181" fontId="19" fillId="0" borderId="0"/>
    <xf numFmtId="181" fontId="19" fillId="0" borderId="0"/>
    <xf numFmtId="181" fontId="17"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9" fillId="0" borderId="0"/>
    <xf numFmtId="0" fontId="55" fillId="0" borderId="0"/>
    <xf numFmtId="0" fontId="55" fillId="0" borderId="0"/>
    <xf numFmtId="0" fontId="55" fillId="0" borderId="0"/>
    <xf numFmtId="0" fontId="55" fillId="0" borderId="0"/>
    <xf numFmtId="0" fontId="55" fillId="0" borderId="0"/>
    <xf numFmtId="181" fontId="17" fillId="0" borderId="0"/>
    <xf numFmtId="181" fontId="17" fillId="0" borderId="0"/>
    <xf numFmtId="181" fontId="17" fillId="0" borderId="0"/>
    <xf numFmtId="181" fontId="17" fillId="0" borderId="0"/>
    <xf numFmtId="181" fontId="17" fillId="0" borderId="0"/>
    <xf numFmtId="0" fontId="19" fillId="0" borderId="0"/>
    <xf numFmtId="181" fontId="19" fillId="0" borderId="0"/>
    <xf numFmtId="181" fontId="19" fillId="0" borderId="0"/>
    <xf numFmtId="181" fontId="19" fillId="0" borderId="0"/>
    <xf numFmtId="181" fontId="19" fillId="0" borderId="0"/>
    <xf numFmtId="181" fontId="19" fillId="0" borderId="0"/>
    <xf numFmtId="181" fontId="19" fillId="0" borderId="0"/>
    <xf numFmtId="181" fontId="19" fillId="0" borderId="0"/>
    <xf numFmtId="181" fontId="17" fillId="0" borderId="0"/>
    <xf numFmtId="181" fontId="17" fillId="0" borderId="0"/>
    <xf numFmtId="181" fontId="19" fillId="0" borderId="0"/>
    <xf numFmtId="181" fontId="19" fillId="0" borderId="0"/>
    <xf numFmtId="181" fontId="17" fillId="0" borderId="0"/>
    <xf numFmtId="181" fontId="17" fillId="0" borderId="0"/>
    <xf numFmtId="181" fontId="17" fillId="0" borderId="0"/>
    <xf numFmtId="181" fontId="17" fillId="0" borderId="0"/>
    <xf numFmtId="181" fontId="19" fillId="0" borderId="0"/>
    <xf numFmtId="181" fontId="17" fillId="0" borderId="0"/>
    <xf numFmtId="0" fontId="19" fillId="0" borderId="0"/>
    <xf numFmtId="0" fontId="27" fillId="0" borderId="0"/>
    <xf numFmtId="0" fontId="27" fillId="0" borderId="0"/>
    <xf numFmtId="170"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81" fontId="17" fillId="0" borderId="0"/>
    <xf numFmtId="0" fontId="19" fillId="0" borderId="0"/>
    <xf numFmtId="0" fontId="17" fillId="0" borderId="0"/>
    <xf numFmtId="181" fontId="17" fillId="0" borderId="0"/>
    <xf numFmtId="181" fontId="17" fillId="0" borderId="0"/>
    <xf numFmtId="0" fontId="17" fillId="0" borderId="0"/>
    <xf numFmtId="0" fontId="19" fillId="0" borderId="0"/>
    <xf numFmtId="0" fontId="17" fillId="0" borderId="0"/>
    <xf numFmtId="181" fontId="19" fillId="0" borderId="0"/>
    <xf numFmtId="181" fontId="19" fillId="0" borderId="0"/>
    <xf numFmtId="181" fontId="19"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9" fillId="0" borderId="0"/>
    <xf numFmtId="0" fontId="19" fillId="0" borderId="0"/>
    <xf numFmtId="0" fontId="19" fillId="0" borderId="0"/>
    <xf numFmtId="0" fontId="17" fillId="0" borderId="0"/>
    <xf numFmtId="0" fontId="19" fillId="0" borderId="0"/>
    <xf numFmtId="0" fontId="19" fillId="0" borderId="0"/>
    <xf numFmtId="0" fontId="17" fillId="0" borderId="0"/>
    <xf numFmtId="181" fontId="17" fillId="0" borderId="0"/>
    <xf numFmtId="181" fontId="17" fillId="0" borderId="0"/>
    <xf numFmtId="0" fontId="19" fillId="0" borderId="0"/>
    <xf numFmtId="181" fontId="19" fillId="0" borderId="0"/>
    <xf numFmtId="0" fontId="17" fillId="0" borderId="0"/>
    <xf numFmtId="181" fontId="19" fillId="0" borderId="0"/>
    <xf numFmtId="181" fontId="17" fillId="0" borderId="0"/>
    <xf numFmtId="0" fontId="19" fillId="0" borderId="0"/>
    <xf numFmtId="0" fontId="17" fillId="0" borderId="0"/>
    <xf numFmtId="181" fontId="19" fillId="0" borderId="0"/>
    <xf numFmtId="181" fontId="17" fillId="0" borderId="0"/>
    <xf numFmtId="4" fontId="53" fillId="0" borderId="0">
      <alignment vertical="center"/>
    </xf>
    <xf numFmtId="4" fontId="53" fillId="0" borderId="0">
      <alignment vertical="center"/>
    </xf>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9" fillId="0" borderId="0"/>
    <xf numFmtId="0" fontId="17" fillId="0" borderId="0"/>
    <xf numFmtId="0" fontId="19" fillId="0" borderId="0"/>
    <xf numFmtId="0" fontId="17" fillId="0" borderId="0"/>
    <xf numFmtId="0" fontId="19" fillId="0" borderId="0"/>
    <xf numFmtId="0" fontId="17" fillId="0" borderId="0"/>
    <xf numFmtId="0" fontId="19" fillId="0" borderId="0"/>
    <xf numFmtId="0" fontId="17" fillId="0" borderId="0"/>
    <xf numFmtId="0" fontId="19" fillId="0" borderId="0"/>
    <xf numFmtId="4" fontId="53" fillId="0" borderId="0">
      <alignment vertical="center"/>
    </xf>
    <xf numFmtId="0" fontId="19" fillId="0" borderId="0"/>
    <xf numFmtId="0" fontId="19" fillId="0" borderId="0"/>
    <xf numFmtId="0" fontId="27" fillId="0" borderId="0"/>
    <xf numFmtId="0" fontId="27" fillId="0" borderId="0"/>
    <xf numFmtId="181" fontId="19" fillId="0" borderId="0"/>
    <xf numFmtId="0" fontId="17" fillId="0" borderId="0"/>
    <xf numFmtId="0" fontId="19" fillId="0" borderId="0"/>
    <xf numFmtId="0" fontId="19" fillId="0" borderId="0"/>
    <xf numFmtId="0" fontId="19" fillId="0" borderId="0"/>
    <xf numFmtId="0" fontId="17" fillId="0" borderId="0"/>
    <xf numFmtId="4" fontId="53" fillId="0" borderId="0">
      <alignment vertical="center"/>
    </xf>
    <xf numFmtId="0" fontId="17" fillId="0" borderId="0"/>
    <xf numFmtId="0" fontId="17" fillId="0" borderId="0"/>
    <xf numFmtId="0" fontId="19" fillId="0" borderId="0"/>
    <xf numFmtId="181" fontId="19" fillId="0" borderId="0"/>
    <xf numFmtId="0" fontId="17" fillId="0" borderId="0"/>
    <xf numFmtId="0" fontId="54" fillId="0" borderId="0"/>
    <xf numFmtId="0" fontId="54" fillId="0" borderId="0"/>
    <xf numFmtId="0" fontId="54" fillId="0" borderId="0"/>
    <xf numFmtId="0" fontId="54" fillId="0" borderId="0"/>
    <xf numFmtId="0" fontId="54" fillId="0" borderId="0"/>
    <xf numFmtId="0" fontId="17" fillId="0" borderId="0"/>
    <xf numFmtId="0" fontId="60" fillId="0" borderId="0"/>
    <xf numFmtId="0" fontId="60" fillId="0" borderId="0"/>
    <xf numFmtId="0" fontId="17" fillId="0" borderId="0"/>
    <xf numFmtId="0" fontId="60" fillId="0" borderId="0"/>
    <xf numFmtId="0" fontId="60" fillId="0" borderId="0"/>
    <xf numFmtId="181" fontId="17" fillId="0" borderId="0"/>
    <xf numFmtId="181" fontId="19" fillId="0" borderId="0"/>
    <xf numFmtId="0" fontId="17" fillId="0" borderId="0"/>
    <xf numFmtId="0" fontId="17" fillId="0" borderId="0"/>
    <xf numFmtId="0" fontId="19" fillId="0" borderId="0"/>
    <xf numFmtId="0" fontId="27" fillId="0" borderId="0"/>
    <xf numFmtId="0" fontId="27" fillId="0" borderId="0"/>
    <xf numFmtId="181" fontId="19" fillId="0" borderId="0"/>
    <xf numFmtId="181" fontId="19" fillId="0" borderId="0"/>
    <xf numFmtId="181" fontId="19" fillId="0" borderId="0"/>
    <xf numFmtId="181" fontId="19" fillId="0" borderId="0"/>
    <xf numFmtId="181" fontId="19" fillId="0" borderId="0"/>
    <xf numFmtId="181" fontId="17" fillId="0" borderId="0"/>
    <xf numFmtId="181" fontId="17" fillId="0" borderId="0"/>
    <xf numFmtId="181" fontId="17" fillId="0" borderId="0"/>
    <xf numFmtId="181" fontId="19" fillId="0" borderId="0"/>
    <xf numFmtId="0" fontId="17" fillId="0" borderId="0"/>
    <xf numFmtId="0" fontId="60" fillId="0" borderId="0"/>
    <xf numFmtId="0" fontId="60" fillId="0" borderId="0"/>
    <xf numFmtId="0" fontId="17" fillId="0" borderId="0"/>
    <xf numFmtId="0" fontId="19" fillId="0" borderId="0"/>
    <xf numFmtId="0" fontId="19" fillId="0" borderId="0"/>
    <xf numFmtId="0" fontId="19" fillId="0" borderId="0"/>
    <xf numFmtId="0" fontId="19" fillId="0" borderId="0"/>
    <xf numFmtId="0" fontId="27" fillId="0" borderId="0"/>
    <xf numFmtId="0" fontId="27" fillId="0" borderId="0"/>
    <xf numFmtId="0" fontId="19" fillId="0" borderId="0"/>
    <xf numFmtId="0" fontId="17" fillId="0" borderId="0"/>
    <xf numFmtId="0" fontId="17" fillId="0" borderId="0"/>
    <xf numFmtId="0" fontId="60" fillId="0" borderId="0"/>
    <xf numFmtId="0" fontId="60" fillId="0" borderId="0"/>
    <xf numFmtId="0" fontId="17" fillId="0" borderId="0"/>
    <xf numFmtId="0" fontId="60" fillId="0" borderId="0"/>
    <xf numFmtId="0" fontId="60" fillId="0" borderId="0"/>
    <xf numFmtId="0" fontId="17" fillId="0" borderId="0"/>
    <xf numFmtId="0" fontId="60" fillId="0" borderId="0"/>
    <xf numFmtId="0" fontId="60" fillId="0" borderId="0"/>
    <xf numFmtId="0" fontId="17" fillId="0" borderId="0"/>
    <xf numFmtId="0" fontId="60" fillId="0" borderId="0"/>
    <xf numFmtId="0" fontId="60" fillId="0" borderId="0"/>
    <xf numFmtId="181" fontId="17" fillId="0" borderId="0"/>
    <xf numFmtId="0" fontId="17" fillId="0" borderId="0"/>
    <xf numFmtId="0" fontId="17" fillId="0" borderId="0"/>
    <xf numFmtId="0" fontId="17" fillId="0" borderId="0"/>
    <xf numFmtId="0" fontId="60" fillId="0" borderId="0"/>
    <xf numFmtId="0" fontId="60" fillId="0" borderId="0"/>
    <xf numFmtId="0" fontId="19" fillId="0" borderId="0"/>
    <xf numFmtId="181" fontId="19" fillId="0" borderId="0"/>
    <xf numFmtId="186" fontId="27" fillId="6" borderId="0" applyFont="0" applyBorder="0">
      <alignment horizontal="center" vertical="center" shrinkToFit="1"/>
    </xf>
    <xf numFmtId="0" fontId="19" fillId="0" borderId="0"/>
    <xf numFmtId="0" fontId="19" fillId="0" borderId="0"/>
    <xf numFmtId="0" fontId="22" fillId="0" borderId="0">
      <protection locked="0"/>
    </xf>
    <xf numFmtId="0" fontId="22" fillId="0" borderId="0">
      <protection locked="0"/>
    </xf>
    <xf numFmtId="177" fontId="45" fillId="0" borderId="0">
      <protection locked="0"/>
    </xf>
    <xf numFmtId="178" fontId="45" fillId="0" borderId="0">
      <protection locked="0"/>
    </xf>
    <xf numFmtId="164" fontId="22" fillId="0" borderId="0">
      <protection locked="0"/>
    </xf>
    <xf numFmtId="164" fontId="22" fillId="0" borderId="0">
      <protection locked="0"/>
    </xf>
    <xf numFmtId="187" fontId="61" fillId="0" borderId="0">
      <protection locked="0"/>
    </xf>
    <xf numFmtId="164" fontId="22" fillId="0" borderId="0">
      <protection locked="0"/>
    </xf>
    <xf numFmtId="164" fontId="22" fillId="0" borderId="0">
      <protection locked="0"/>
    </xf>
    <xf numFmtId="187" fontId="61" fillId="0" borderId="0">
      <protection locked="0"/>
    </xf>
    <xf numFmtId="0" fontId="22" fillId="0" borderId="0">
      <protection locked="0"/>
    </xf>
    <xf numFmtId="164" fontId="22" fillId="0" borderId="0">
      <protection locked="0"/>
    </xf>
    <xf numFmtId="164" fontId="22" fillId="0" borderId="0">
      <protection locked="0"/>
    </xf>
    <xf numFmtId="187" fontId="61" fillId="0" borderId="0">
      <protection locked="0"/>
    </xf>
    <xf numFmtId="0" fontId="22" fillId="0" borderId="0">
      <protection locked="0"/>
    </xf>
    <xf numFmtId="0" fontId="22" fillId="0" borderId="0">
      <protection locked="0"/>
    </xf>
    <xf numFmtId="188" fontId="1" fillId="0" borderId="0" applyFont="0" applyFill="0" applyBorder="0" applyAlignment="0" applyProtection="0"/>
    <xf numFmtId="189" fontId="1" fillId="0" borderId="0" applyFont="0" applyFill="0" applyBorder="0" applyAlignment="0" applyProtection="0"/>
    <xf numFmtId="179" fontId="45" fillId="0" borderId="4">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3" fillId="0" borderId="0">
      <protection locked="0"/>
    </xf>
    <xf numFmtId="0" fontId="23" fillId="0" borderId="0">
      <protection locked="0"/>
    </xf>
    <xf numFmtId="0" fontId="23" fillId="0" borderId="0">
      <protection locked="0"/>
    </xf>
    <xf numFmtId="0" fontId="23" fillId="0" borderId="0">
      <protection locked="0"/>
    </xf>
    <xf numFmtId="168" fontId="43" fillId="0" borderId="0">
      <protection locked="0"/>
    </xf>
    <xf numFmtId="0" fontId="23" fillId="0" borderId="0">
      <protection locked="0"/>
    </xf>
    <xf numFmtId="0" fontId="23" fillId="0" borderId="0">
      <protection locked="0"/>
    </xf>
    <xf numFmtId="168" fontId="43" fillId="0" borderId="0">
      <protection locked="0"/>
    </xf>
    <xf numFmtId="0" fontId="62" fillId="0" borderId="0"/>
    <xf numFmtId="0" fontId="22" fillId="0" borderId="4">
      <protection locked="0"/>
    </xf>
    <xf numFmtId="0" fontId="22" fillId="0" borderId="4">
      <protection locked="0"/>
    </xf>
    <xf numFmtId="168" fontId="61" fillId="0" borderId="4">
      <protection locked="0"/>
    </xf>
    <xf numFmtId="0" fontId="22" fillId="0" borderId="0">
      <protection locked="0"/>
    </xf>
    <xf numFmtId="0" fontId="22" fillId="0" borderId="0">
      <protection locked="0"/>
    </xf>
    <xf numFmtId="0" fontId="22" fillId="0" borderId="4">
      <protection locked="0"/>
    </xf>
    <xf numFmtId="0" fontId="45" fillId="0" borderId="0">
      <protection locked="0"/>
    </xf>
    <xf numFmtId="0" fontId="45" fillId="0" borderId="4">
      <protection locked="0"/>
    </xf>
    <xf numFmtId="0" fontId="45" fillId="0" borderId="0">
      <protection locked="0"/>
    </xf>
    <xf numFmtId="0" fontId="45" fillId="0" borderId="4">
      <protection locked="0"/>
    </xf>
    <xf numFmtId="0" fontId="45" fillId="0" borderId="0">
      <protection locked="0"/>
    </xf>
    <xf numFmtId="0" fontId="45" fillId="0" borderId="4">
      <protection locked="0"/>
    </xf>
    <xf numFmtId="0" fontId="45" fillId="0" borderId="0">
      <protection locked="0"/>
    </xf>
    <xf numFmtId="0" fontId="45" fillId="0" borderId="4">
      <protection locked="0"/>
    </xf>
    <xf numFmtId="0" fontId="45" fillId="0" borderId="0">
      <protection locked="0"/>
    </xf>
    <xf numFmtId="0" fontId="45" fillId="0" borderId="4">
      <protection locked="0"/>
    </xf>
    <xf numFmtId="0" fontId="45" fillId="0" borderId="0">
      <protection locked="0"/>
    </xf>
    <xf numFmtId="0" fontId="45" fillId="0" borderId="4">
      <protection locked="0"/>
    </xf>
    <xf numFmtId="0" fontId="22" fillId="0" borderId="0">
      <protection locked="0"/>
    </xf>
    <xf numFmtId="0" fontId="22"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22" fillId="0" borderId="0">
      <protection locked="0"/>
    </xf>
    <xf numFmtId="0" fontId="23" fillId="0" borderId="0">
      <protection locked="0"/>
    </xf>
    <xf numFmtId="0" fontId="23" fillId="0" borderId="0">
      <protection locked="0"/>
    </xf>
    <xf numFmtId="190" fontId="63" fillId="0" borderId="0">
      <alignment horizontal="center"/>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91" fontId="40" fillId="0" borderId="0" applyFont="0" applyAlignment="0" applyProtection="0">
      <protection locked="0" hidden="1"/>
    </xf>
    <xf numFmtId="0" fontId="30" fillId="7" borderId="0"/>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43" fillId="8" borderId="0" applyNumberFormat="0" applyFill="0" applyBorder="0" applyAlignment="0"/>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7" fillId="10" borderId="0" applyNumberFormat="0" applyFill="0" applyBorder="0" applyAlignment="0"/>
    <xf numFmtId="0" fontId="68" fillId="0" borderId="0" applyNumberFormat="0" applyFill="0" applyBorder="0" applyAlignment="0"/>
    <xf numFmtId="0" fontId="69" fillId="0" borderId="7" applyNumberFormat="0" applyFill="0" applyBorder="0" applyAlignment="0">
      <alignment horizontal="left"/>
    </xf>
    <xf numFmtId="0" fontId="69" fillId="0" borderId="7" applyNumberFormat="0" applyFill="0" applyBorder="0" applyAlignment="0">
      <alignment horizontal="left"/>
    </xf>
    <xf numFmtId="0" fontId="69" fillId="0" borderId="7" applyNumberFormat="0" applyFill="0" applyBorder="0" applyAlignment="0">
      <alignment horizontal="left"/>
    </xf>
    <xf numFmtId="0" fontId="69" fillId="0" borderId="7" applyNumberFormat="0" applyFill="0" applyBorder="0" applyAlignment="0">
      <alignment horizontal="left"/>
    </xf>
    <xf numFmtId="0" fontId="70" fillId="11" borderId="8" applyNumberFormat="0" applyFill="0" applyBorder="0" applyAlignment="0">
      <alignment horizontal="centerContinuous"/>
    </xf>
    <xf numFmtId="0" fontId="71" fillId="0" borderId="0"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2" fillId="0" borderId="7" applyNumberFormat="0" applyFill="0" applyBorder="0" applyAlignment="0"/>
    <xf numFmtId="0" fontId="72" fillId="0" borderId="7" applyNumberFormat="0" applyFill="0" applyBorder="0" applyAlignment="0"/>
    <xf numFmtId="0" fontId="72" fillId="0" borderId="7" applyNumberFormat="0" applyFill="0" applyBorder="0" applyAlignment="0"/>
    <xf numFmtId="0" fontId="72" fillId="0" borderId="7" applyNumberFormat="0" applyFill="0" applyBorder="0" applyAlignment="0"/>
    <xf numFmtId="0" fontId="71" fillId="0" borderId="0" applyNumberFormat="0" applyFill="0" applyBorder="0" applyAlignment="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41" fillId="14" borderId="0" applyNumberFormat="0" applyBorder="0" applyAlignment="0" applyProtection="0"/>
    <xf numFmtId="0" fontId="7" fillId="13"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41" fillId="16" borderId="0" applyNumberFormat="0" applyBorder="0" applyAlignment="0" applyProtection="0"/>
    <xf numFmtId="0" fontId="7" fillId="15"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41" fillId="18" borderId="0" applyNumberFormat="0" applyBorder="0" applyAlignment="0" applyProtection="0"/>
    <xf numFmtId="0" fontId="7" fillId="17"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41" fillId="20" borderId="0" applyNumberFormat="0" applyBorder="0" applyAlignment="0" applyProtection="0"/>
    <xf numFmtId="0" fontId="7" fillId="19"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41" fillId="14"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41" fillId="22" borderId="0" applyNumberFormat="0" applyBorder="0" applyAlignment="0" applyProtection="0"/>
    <xf numFmtId="0" fontId="7" fillId="2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168" fontId="7" fillId="13" borderId="0" applyNumberFormat="0" applyBorder="0" applyAlignment="0" applyProtection="0"/>
    <xf numFmtId="168" fontId="7" fillId="13" borderId="0" applyNumberFormat="0" applyBorder="0" applyAlignment="0" applyProtection="0"/>
    <xf numFmtId="168" fontId="7" fillId="13" borderId="0" applyNumberFormat="0" applyBorder="0" applyAlignment="0" applyProtection="0"/>
    <xf numFmtId="168" fontId="7" fillId="13" borderId="0" applyNumberFormat="0" applyBorder="0" applyAlignment="0" applyProtection="0"/>
    <xf numFmtId="168"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168" fontId="5" fillId="13" borderId="0" applyNumberFormat="0" applyBorder="0" applyAlignment="0" applyProtection="0"/>
    <xf numFmtId="0" fontId="7" fillId="13" borderId="0" applyNumberFormat="0" applyBorder="0" applyAlignment="0" applyProtection="0"/>
    <xf numFmtId="0" fontId="5" fillId="13" borderId="0" applyNumberFormat="0" applyBorder="0" applyAlignment="0" applyProtection="0"/>
    <xf numFmtId="168" fontId="5" fillId="13" borderId="0" applyNumberFormat="0" applyBorder="0" applyAlignment="0" applyProtection="0"/>
    <xf numFmtId="0" fontId="7" fillId="13" borderId="0" applyNumberFormat="0" applyBorder="0" applyAlignment="0" applyProtection="0"/>
    <xf numFmtId="0" fontId="5" fillId="13" borderId="0" applyNumberFormat="0" applyBorder="0" applyAlignment="0" applyProtection="0"/>
    <xf numFmtId="168" fontId="5" fillId="13" borderId="0" applyNumberFormat="0" applyBorder="0" applyAlignment="0" applyProtection="0"/>
    <xf numFmtId="0" fontId="7" fillId="13" borderId="0" applyNumberFormat="0" applyBorder="0" applyAlignment="0" applyProtection="0"/>
    <xf numFmtId="0" fontId="5" fillId="13" borderId="0" applyNumberFormat="0" applyBorder="0" applyAlignment="0" applyProtection="0"/>
    <xf numFmtId="168" fontId="5"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168" fontId="73" fillId="2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168" fontId="7" fillId="15" borderId="0" applyNumberFormat="0" applyBorder="0" applyAlignment="0" applyProtection="0"/>
    <xf numFmtId="168" fontId="7" fillId="15" borderId="0" applyNumberFormat="0" applyBorder="0" applyAlignment="0" applyProtection="0"/>
    <xf numFmtId="168" fontId="7" fillId="15" borderId="0" applyNumberFormat="0" applyBorder="0" applyAlignment="0" applyProtection="0"/>
    <xf numFmtId="168" fontId="7" fillId="15" borderId="0" applyNumberFormat="0" applyBorder="0" applyAlignment="0" applyProtection="0"/>
    <xf numFmtId="168"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168" fontId="5" fillId="15" borderId="0" applyNumberFormat="0" applyBorder="0" applyAlignment="0" applyProtection="0"/>
    <xf numFmtId="0" fontId="7" fillId="15" borderId="0" applyNumberFormat="0" applyBorder="0" applyAlignment="0" applyProtection="0"/>
    <xf numFmtId="0" fontId="5" fillId="15" borderId="0" applyNumberFormat="0" applyBorder="0" applyAlignment="0" applyProtection="0"/>
    <xf numFmtId="168" fontId="5" fillId="15" borderId="0" applyNumberFormat="0" applyBorder="0" applyAlignment="0" applyProtection="0"/>
    <xf numFmtId="0" fontId="7" fillId="15" borderId="0" applyNumberFormat="0" applyBorder="0" applyAlignment="0" applyProtection="0"/>
    <xf numFmtId="0" fontId="5" fillId="15" borderId="0" applyNumberFormat="0" applyBorder="0" applyAlignment="0" applyProtection="0"/>
    <xf numFmtId="168" fontId="5" fillId="15" borderId="0" applyNumberFormat="0" applyBorder="0" applyAlignment="0" applyProtection="0"/>
    <xf numFmtId="0" fontId="7" fillId="15" borderId="0" applyNumberFormat="0" applyBorder="0" applyAlignment="0" applyProtection="0"/>
    <xf numFmtId="0" fontId="5" fillId="15" borderId="0" applyNumberFormat="0" applyBorder="0" applyAlignment="0" applyProtection="0"/>
    <xf numFmtId="168" fontId="5"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168" fontId="73" fillId="24"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168" fontId="7" fillId="17" borderId="0" applyNumberFormat="0" applyBorder="0" applyAlignment="0" applyProtection="0"/>
    <xf numFmtId="168" fontId="7" fillId="17" borderId="0" applyNumberFormat="0" applyBorder="0" applyAlignment="0" applyProtection="0"/>
    <xf numFmtId="168" fontId="7" fillId="17" borderId="0" applyNumberFormat="0" applyBorder="0" applyAlignment="0" applyProtection="0"/>
    <xf numFmtId="168" fontId="7" fillId="17" borderId="0" applyNumberFormat="0" applyBorder="0" applyAlignment="0" applyProtection="0"/>
    <xf numFmtId="168"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168" fontId="5" fillId="17" borderId="0" applyNumberFormat="0" applyBorder="0" applyAlignment="0" applyProtection="0"/>
    <xf numFmtId="0" fontId="7" fillId="17" borderId="0" applyNumberFormat="0" applyBorder="0" applyAlignment="0" applyProtection="0"/>
    <xf numFmtId="0" fontId="5" fillId="17" borderId="0" applyNumberFormat="0" applyBorder="0" applyAlignment="0" applyProtection="0"/>
    <xf numFmtId="168" fontId="5" fillId="17" borderId="0" applyNumberFormat="0" applyBorder="0" applyAlignment="0" applyProtection="0"/>
    <xf numFmtId="0" fontId="7" fillId="17" borderId="0" applyNumberFormat="0" applyBorder="0" applyAlignment="0" applyProtection="0"/>
    <xf numFmtId="0" fontId="5" fillId="17" borderId="0" applyNumberFormat="0" applyBorder="0" applyAlignment="0" applyProtection="0"/>
    <xf numFmtId="168" fontId="5" fillId="17" borderId="0" applyNumberFormat="0" applyBorder="0" applyAlignment="0" applyProtection="0"/>
    <xf numFmtId="0" fontId="7" fillId="17" borderId="0" applyNumberFormat="0" applyBorder="0" applyAlignment="0" applyProtection="0"/>
    <xf numFmtId="0" fontId="5" fillId="17" borderId="0" applyNumberFormat="0" applyBorder="0" applyAlignment="0" applyProtection="0"/>
    <xf numFmtId="168" fontId="5"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168" fontId="73" fillId="25"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73" fillId="26"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168" fontId="7" fillId="21" borderId="0" applyNumberFormat="0" applyBorder="0" applyAlignment="0" applyProtection="0"/>
    <xf numFmtId="168" fontId="7" fillId="21" borderId="0" applyNumberFormat="0" applyBorder="0" applyAlignment="0" applyProtection="0"/>
    <xf numFmtId="168" fontId="7" fillId="21" borderId="0" applyNumberFormat="0" applyBorder="0" applyAlignment="0" applyProtection="0"/>
    <xf numFmtId="168" fontId="7" fillId="21" borderId="0" applyNumberFormat="0" applyBorder="0" applyAlignment="0" applyProtection="0"/>
    <xf numFmtId="168"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168" fontId="5" fillId="21" borderId="0" applyNumberFormat="0" applyBorder="0" applyAlignment="0" applyProtection="0"/>
    <xf numFmtId="0" fontId="7" fillId="21" borderId="0" applyNumberFormat="0" applyBorder="0" applyAlignment="0" applyProtection="0"/>
    <xf numFmtId="0" fontId="5" fillId="21" borderId="0" applyNumberFormat="0" applyBorder="0" applyAlignment="0" applyProtection="0"/>
    <xf numFmtId="168" fontId="5" fillId="21" borderId="0" applyNumberFormat="0" applyBorder="0" applyAlignment="0" applyProtection="0"/>
    <xf numFmtId="0" fontId="7" fillId="21" borderId="0" applyNumberFormat="0" applyBorder="0" applyAlignment="0" applyProtection="0"/>
    <xf numFmtId="0" fontId="5" fillId="21" borderId="0" applyNumberFormat="0" applyBorder="0" applyAlignment="0" applyProtection="0"/>
    <xf numFmtId="168" fontId="5" fillId="21" borderId="0" applyNumberFormat="0" applyBorder="0" applyAlignment="0" applyProtection="0"/>
    <xf numFmtId="0" fontId="7" fillId="21" borderId="0" applyNumberFormat="0" applyBorder="0" applyAlignment="0" applyProtection="0"/>
    <xf numFmtId="0" fontId="5" fillId="21" borderId="0" applyNumberFormat="0" applyBorder="0" applyAlignment="0" applyProtection="0"/>
    <xf numFmtId="168" fontId="5"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168" fontId="73" fillId="27"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168" fontId="7" fillId="22" borderId="0" applyNumberFormat="0" applyBorder="0" applyAlignment="0" applyProtection="0"/>
    <xf numFmtId="168" fontId="7" fillId="22" borderId="0" applyNumberFormat="0" applyBorder="0" applyAlignment="0" applyProtection="0"/>
    <xf numFmtId="168" fontId="7" fillId="22" borderId="0" applyNumberFormat="0" applyBorder="0" applyAlignment="0" applyProtection="0"/>
    <xf numFmtId="168" fontId="7" fillId="22" borderId="0" applyNumberFormat="0" applyBorder="0" applyAlignment="0" applyProtection="0"/>
    <xf numFmtId="168"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168" fontId="5" fillId="22" borderId="0" applyNumberFormat="0" applyBorder="0" applyAlignment="0" applyProtection="0"/>
    <xf numFmtId="0" fontId="7" fillId="22" borderId="0" applyNumberFormat="0" applyBorder="0" applyAlignment="0" applyProtection="0"/>
    <xf numFmtId="0" fontId="5" fillId="22" borderId="0" applyNumberFormat="0" applyBorder="0" applyAlignment="0" applyProtection="0"/>
    <xf numFmtId="168" fontId="5" fillId="22" borderId="0" applyNumberFormat="0" applyBorder="0" applyAlignment="0" applyProtection="0"/>
    <xf numFmtId="0" fontId="7" fillId="22" borderId="0" applyNumberFormat="0" applyBorder="0" applyAlignment="0" applyProtection="0"/>
    <xf numFmtId="0" fontId="5" fillId="22" borderId="0" applyNumberFormat="0" applyBorder="0" applyAlignment="0" applyProtection="0"/>
    <xf numFmtId="168" fontId="5" fillId="22" borderId="0" applyNumberFormat="0" applyBorder="0" applyAlignment="0" applyProtection="0"/>
    <xf numFmtId="0" fontId="7" fillId="22" borderId="0" applyNumberFormat="0" applyBorder="0" applyAlignment="0" applyProtection="0"/>
    <xf numFmtId="0" fontId="5" fillId="22" borderId="0" applyNumberFormat="0" applyBorder="0" applyAlignment="0" applyProtection="0"/>
    <xf numFmtId="168" fontId="5"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168" fontId="73" fillId="28"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192" fontId="40" fillId="0" borderId="0" applyFill="0" applyBorder="0" applyProtection="0">
      <alignment horizontal="right"/>
    </xf>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41" fillId="30" borderId="0" applyNumberFormat="0" applyBorder="0" applyAlignment="0" applyProtection="0"/>
    <xf numFmtId="0" fontId="7" fillId="29"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41" fillId="16"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41" fillId="33" borderId="0" applyNumberFormat="0" applyBorder="0" applyAlignment="0" applyProtection="0"/>
    <xf numFmtId="0" fontId="7" fillId="32"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41" fillId="34" borderId="0" applyNumberFormat="0" applyBorder="0" applyAlignment="0" applyProtection="0"/>
    <xf numFmtId="0" fontId="7" fillId="1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41" fillId="35" borderId="0" applyNumberFormat="0" applyBorder="0" applyAlignment="0" applyProtection="0"/>
    <xf numFmtId="0" fontId="7" fillId="29"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41" fillId="22" borderId="0" applyNumberFormat="0" applyBorder="0" applyAlignment="0" applyProtection="0"/>
    <xf numFmtId="0" fontId="7" fillId="36"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73" fillId="37"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168" fontId="7" fillId="31" borderId="0" applyNumberFormat="0" applyBorder="0" applyAlignment="0" applyProtection="0"/>
    <xf numFmtId="168" fontId="7" fillId="31" borderId="0" applyNumberFormat="0" applyBorder="0" applyAlignment="0" applyProtection="0"/>
    <xf numFmtId="168" fontId="7" fillId="31" borderId="0" applyNumberFormat="0" applyBorder="0" applyAlignment="0" applyProtection="0"/>
    <xf numFmtId="168" fontId="7" fillId="31" borderId="0" applyNumberFormat="0" applyBorder="0" applyAlignment="0" applyProtection="0"/>
    <xf numFmtId="168"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168" fontId="5" fillId="31" borderId="0" applyNumberFormat="0" applyBorder="0" applyAlignment="0" applyProtection="0"/>
    <xf numFmtId="0" fontId="7"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0" fontId="7"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0" fontId="7"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168" fontId="73" fillId="38"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168" fontId="7" fillId="32" borderId="0" applyNumberFormat="0" applyBorder="0" applyAlignment="0" applyProtection="0"/>
    <xf numFmtId="168" fontId="7" fillId="32" borderId="0" applyNumberFormat="0" applyBorder="0" applyAlignment="0" applyProtection="0"/>
    <xf numFmtId="168" fontId="7" fillId="32" borderId="0" applyNumberFormat="0" applyBorder="0" applyAlignment="0" applyProtection="0"/>
    <xf numFmtId="168" fontId="7" fillId="32" borderId="0" applyNumberFormat="0" applyBorder="0" applyAlignment="0" applyProtection="0"/>
    <xf numFmtId="168"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168" fontId="5" fillId="32" borderId="0" applyNumberFormat="0" applyBorder="0" applyAlignment="0" applyProtection="0"/>
    <xf numFmtId="0" fontId="7"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0" fontId="7"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0" fontId="7"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168" fontId="73" fillId="39"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73" fillId="26"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73" fillId="37"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168" fontId="7" fillId="36" borderId="0" applyNumberFormat="0" applyBorder="0" applyAlignment="0" applyProtection="0"/>
    <xf numFmtId="168" fontId="7" fillId="36" borderId="0" applyNumberFormat="0" applyBorder="0" applyAlignment="0" applyProtection="0"/>
    <xf numFmtId="168" fontId="7" fillId="36" borderId="0" applyNumberFormat="0" applyBorder="0" applyAlignment="0" applyProtection="0"/>
    <xf numFmtId="168" fontId="7" fillId="36" borderId="0" applyNumberFormat="0" applyBorder="0" applyAlignment="0" applyProtection="0"/>
    <xf numFmtId="168"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168" fontId="5" fillId="36" borderId="0" applyNumberFormat="0" applyBorder="0" applyAlignment="0" applyProtection="0"/>
    <xf numFmtId="0" fontId="7" fillId="36" borderId="0" applyNumberFormat="0" applyBorder="0" applyAlignment="0" applyProtection="0"/>
    <xf numFmtId="0" fontId="5" fillId="36" borderId="0" applyNumberFormat="0" applyBorder="0" applyAlignment="0" applyProtection="0"/>
    <xf numFmtId="168" fontId="5" fillId="36" borderId="0" applyNumberFormat="0" applyBorder="0" applyAlignment="0" applyProtection="0"/>
    <xf numFmtId="0" fontId="7" fillId="36" borderId="0" applyNumberFormat="0" applyBorder="0" applyAlignment="0" applyProtection="0"/>
    <xf numFmtId="0" fontId="5" fillId="36" borderId="0" applyNumberFormat="0" applyBorder="0" applyAlignment="0" applyProtection="0"/>
    <xf numFmtId="168" fontId="5" fillId="36" borderId="0" applyNumberFormat="0" applyBorder="0" applyAlignment="0" applyProtection="0"/>
    <xf numFmtId="0" fontId="7" fillId="36" borderId="0" applyNumberFormat="0" applyBorder="0" applyAlignment="0" applyProtection="0"/>
    <xf numFmtId="0" fontId="5" fillId="36" borderId="0" applyNumberFormat="0" applyBorder="0" applyAlignment="0" applyProtection="0"/>
    <xf numFmtId="168" fontId="5"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168" fontId="73" fillId="40"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8" fillId="41" borderId="0" applyNumberFormat="0" applyBorder="0" applyAlignment="0" applyProtection="0"/>
    <xf numFmtId="0" fontId="74" fillId="42" borderId="0" applyNumberFormat="0" applyBorder="0" applyAlignment="0" applyProtection="0"/>
    <xf numFmtId="0" fontId="8" fillId="31" borderId="0" applyNumberFormat="0" applyBorder="0" applyAlignment="0" applyProtection="0"/>
    <xf numFmtId="0" fontId="74" fillId="16" borderId="0" applyNumberFormat="0" applyBorder="0" applyAlignment="0" applyProtection="0"/>
    <xf numFmtId="0" fontId="8" fillId="32" borderId="0" applyNumberFormat="0" applyBorder="0" applyAlignment="0" applyProtection="0"/>
    <xf numFmtId="0" fontId="74" fillId="33" borderId="0" applyNumberFormat="0" applyBorder="0" applyAlignment="0" applyProtection="0"/>
    <xf numFmtId="0" fontId="8" fillId="43" borderId="0" applyNumberFormat="0" applyBorder="0" applyAlignment="0" applyProtection="0"/>
    <xf numFmtId="0" fontId="74" fillId="34" borderId="0" applyNumberFormat="0" applyBorder="0" applyAlignment="0" applyProtection="0"/>
    <xf numFmtId="0" fontId="8" fillId="44" borderId="0" applyNumberFormat="0" applyBorder="0" applyAlignment="0" applyProtection="0"/>
    <xf numFmtId="0" fontId="74" fillId="42" borderId="0" applyNumberFormat="0" applyBorder="0" applyAlignment="0" applyProtection="0"/>
    <xf numFmtId="0" fontId="8" fillId="45" borderId="0" applyNumberFormat="0" applyBorder="0" applyAlignment="0" applyProtection="0"/>
    <xf numFmtId="0" fontId="74" fillId="36"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168"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168" fontId="5" fillId="41" borderId="0" applyNumberFormat="0" applyBorder="0" applyAlignment="0" applyProtection="0"/>
    <xf numFmtId="0" fontId="5" fillId="41" borderId="0" applyNumberFormat="0" applyBorder="0" applyAlignment="0" applyProtection="0"/>
    <xf numFmtId="168" fontId="5" fillId="41" borderId="0" applyNumberFormat="0" applyBorder="0" applyAlignment="0" applyProtection="0"/>
    <xf numFmtId="0" fontId="5" fillId="41" borderId="0" applyNumberFormat="0" applyBorder="0" applyAlignment="0" applyProtection="0"/>
    <xf numFmtId="168" fontId="5" fillId="41" borderId="0" applyNumberFormat="0" applyBorder="0" applyAlignment="0" applyProtection="0"/>
    <xf numFmtId="0" fontId="5" fillId="41" borderId="0" applyNumberFormat="0" applyBorder="0" applyAlignment="0" applyProtection="0"/>
    <xf numFmtId="168" fontId="5" fillId="41" borderId="0" applyNumberFormat="0" applyBorder="0" applyAlignment="0" applyProtection="0"/>
    <xf numFmtId="168" fontId="5" fillId="46"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168"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168" fontId="5"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168" fontId="5" fillId="38"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168"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168" fontId="5"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168" fontId="5" fillId="39"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168"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168" fontId="5" fillId="43" borderId="0" applyNumberFormat="0" applyBorder="0" applyAlignment="0" applyProtection="0"/>
    <xf numFmtId="0" fontId="5" fillId="43" borderId="0" applyNumberFormat="0" applyBorder="0" applyAlignment="0" applyProtection="0"/>
    <xf numFmtId="168" fontId="5" fillId="43" borderId="0" applyNumberFormat="0" applyBorder="0" applyAlignment="0" applyProtection="0"/>
    <xf numFmtId="0" fontId="5" fillId="43" borderId="0" applyNumberFormat="0" applyBorder="0" applyAlignment="0" applyProtection="0"/>
    <xf numFmtId="168" fontId="5" fillId="43" borderId="0" applyNumberFormat="0" applyBorder="0" applyAlignment="0" applyProtection="0"/>
    <xf numFmtId="0" fontId="5" fillId="43" borderId="0" applyNumberFormat="0" applyBorder="0" applyAlignment="0" applyProtection="0"/>
    <xf numFmtId="168" fontId="5" fillId="43" borderId="0" applyNumberFormat="0" applyBorder="0" applyAlignment="0" applyProtection="0"/>
    <xf numFmtId="168" fontId="5" fillId="47"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168"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168" fontId="5" fillId="44" borderId="0" applyNumberFormat="0" applyBorder="0" applyAlignment="0" applyProtection="0"/>
    <xf numFmtId="0" fontId="5" fillId="44" borderId="0" applyNumberFormat="0" applyBorder="0" applyAlignment="0" applyProtection="0"/>
    <xf numFmtId="168" fontId="5" fillId="44" borderId="0" applyNumberFormat="0" applyBorder="0" applyAlignment="0" applyProtection="0"/>
    <xf numFmtId="0" fontId="5" fillId="44" borderId="0" applyNumberFormat="0" applyBorder="0" applyAlignment="0" applyProtection="0"/>
    <xf numFmtId="168" fontId="5" fillId="44" borderId="0" applyNumberFormat="0" applyBorder="0" applyAlignment="0" applyProtection="0"/>
    <xf numFmtId="0" fontId="5" fillId="44" borderId="0" applyNumberFormat="0" applyBorder="0" applyAlignment="0" applyProtection="0"/>
    <xf numFmtId="168" fontId="5" fillId="44" borderId="0" applyNumberFormat="0" applyBorder="0" applyAlignment="0" applyProtection="0"/>
    <xf numFmtId="168" fontId="5" fillId="48"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168"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168" fontId="5" fillId="45" borderId="0" applyNumberFormat="0" applyBorder="0" applyAlignment="0" applyProtection="0"/>
    <xf numFmtId="0" fontId="5" fillId="45" borderId="0" applyNumberFormat="0" applyBorder="0" applyAlignment="0" applyProtection="0"/>
    <xf numFmtId="168" fontId="5" fillId="45" borderId="0" applyNumberFormat="0" applyBorder="0" applyAlignment="0" applyProtection="0"/>
    <xf numFmtId="0" fontId="5" fillId="45" borderId="0" applyNumberFormat="0" applyBorder="0" applyAlignment="0" applyProtection="0"/>
    <xf numFmtId="168" fontId="5" fillId="45" borderId="0" applyNumberFormat="0" applyBorder="0" applyAlignment="0" applyProtection="0"/>
    <xf numFmtId="0" fontId="5" fillId="45" borderId="0" applyNumberFormat="0" applyBorder="0" applyAlignment="0" applyProtection="0"/>
    <xf numFmtId="168" fontId="5" fillId="45" borderId="0" applyNumberFormat="0" applyBorder="0" applyAlignment="0" applyProtection="0"/>
    <xf numFmtId="168" fontId="5" fillId="49"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39" fillId="0" borderId="0">
      <alignment horizontal="right"/>
    </xf>
    <xf numFmtId="193" fontId="27" fillId="0" borderId="0" applyFont="0" applyFill="0" applyBorder="0" applyAlignment="0" applyProtection="0"/>
    <xf numFmtId="194" fontId="27" fillId="0" borderId="0" applyFont="0" applyFill="0" applyBorder="0" applyAlignment="0" applyProtection="0"/>
    <xf numFmtId="193" fontId="27" fillId="0" borderId="0" applyFont="0" applyFill="0" applyBorder="0" applyAlignment="0" applyProtection="0"/>
    <xf numFmtId="194" fontId="27" fillId="0" borderId="0" applyFont="0" applyFill="0" applyBorder="0" applyAlignment="0" applyProtection="0"/>
    <xf numFmtId="0" fontId="8" fillId="50" borderId="0" applyNumberFormat="0" applyBorder="0" applyAlignment="0" applyProtection="0"/>
    <xf numFmtId="0" fontId="75" fillId="51" borderId="0" applyNumberFormat="0" applyBorder="0" applyAlignment="0" applyProtection="0"/>
    <xf numFmtId="0" fontId="75" fillId="52" borderId="0" applyNumberFormat="0" applyBorder="0" applyAlignment="0" applyProtection="0"/>
    <xf numFmtId="0" fontId="75" fillId="53" borderId="0" applyNumberFormat="0" applyBorder="0" applyAlignment="0" applyProtection="0"/>
    <xf numFmtId="0" fontId="75" fillId="28"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8" fillId="50" borderId="0" applyNumberFormat="0" applyBorder="0" applyAlignment="0" applyProtection="0"/>
    <xf numFmtId="0" fontId="8" fillId="57" borderId="0" applyNumberFormat="0" applyBorder="0" applyAlignment="0" applyProtection="0"/>
    <xf numFmtId="0" fontId="75" fillId="58" borderId="0" applyNumberFormat="0" applyBorder="0" applyAlignment="0" applyProtection="0"/>
    <xf numFmtId="0" fontId="75" fillId="59" borderId="0" applyNumberFormat="0" applyBorder="0" applyAlignment="0" applyProtection="0"/>
    <xf numFmtId="0" fontId="75" fillId="60" borderId="0" applyNumberFormat="0" applyBorder="0" applyAlignment="0" applyProtection="0"/>
    <xf numFmtId="0" fontId="75" fillId="61" borderId="0" applyNumberFormat="0" applyBorder="0" applyAlignment="0" applyProtection="0"/>
    <xf numFmtId="0" fontId="76" fillId="62" borderId="0" applyNumberFormat="0" applyBorder="0" applyAlignment="0" applyProtection="0"/>
    <xf numFmtId="0" fontId="76" fillId="60"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8" fillId="57" borderId="0" applyNumberFormat="0" applyBorder="0" applyAlignment="0" applyProtection="0"/>
    <xf numFmtId="0" fontId="8" fillId="33" borderId="0" applyNumberFormat="0" applyBorder="0" applyAlignment="0" applyProtection="0"/>
    <xf numFmtId="0" fontId="75" fillId="64" borderId="0" applyNumberFormat="0" applyBorder="0" applyAlignment="0" applyProtection="0"/>
    <xf numFmtId="0" fontId="75" fillId="65" borderId="0" applyNumberFormat="0" applyBorder="0" applyAlignment="0" applyProtection="0"/>
    <xf numFmtId="0" fontId="75" fillId="61" borderId="0" applyNumberFormat="0" applyBorder="0" applyAlignment="0" applyProtection="0"/>
    <xf numFmtId="0" fontId="75" fillId="66" borderId="0" applyNumberFormat="0" applyBorder="0" applyAlignment="0" applyProtection="0"/>
    <xf numFmtId="0" fontId="76" fillId="28" borderId="0" applyNumberFormat="0" applyBorder="0" applyAlignment="0" applyProtection="0"/>
    <xf numFmtId="0" fontId="76" fillId="67" borderId="0" applyNumberFormat="0" applyBorder="0" applyAlignment="0" applyProtection="0"/>
    <xf numFmtId="0" fontId="76" fillId="62" borderId="0" applyNumberFormat="0" applyBorder="0" applyAlignment="0" applyProtection="0"/>
    <xf numFmtId="0" fontId="76" fillId="68" borderId="0" applyNumberFormat="0" applyBorder="0" applyAlignment="0" applyProtection="0"/>
    <xf numFmtId="0" fontId="76" fillId="68" borderId="0" applyNumberFormat="0" applyBorder="0" applyAlignment="0" applyProtection="0"/>
    <xf numFmtId="0" fontId="76" fillId="68" borderId="0" applyNumberFormat="0" applyBorder="0" applyAlignment="0" applyProtection="0"/>
    <xf numFmtId="0" fontId="76" fillId="68" borderId="0" applyNumberFormat="0" applyBorder="0" applyAlignment="0" applyProtection="0"/>
    <xf numFmtId="0" fontId="76" fillId="68"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8" fillId="33" borderId="0" applyNumberFormat="0" applyBorder="0" applyAlignment="0" applyProtection="0"/>
    <xf numFmtId="0" fontId="8" fillId="43" borderId="0" applyNumberFormat="0" applyBorder="0" applyAlignment="0" applyProtection="0"/>
    <xf numFmtId="0" fontId="75" fillId="61" borderId="0" applyNumberFormat="0" applyBorder="0" applyAlignment="0" applyProtection="0"/>
    <xf numFmtId="0" fontId="75" fillId="59" borderId="0" applyNumberFormat="0" applyBorder="0" applyAlignment="0" applyProtection="0"/>
    <xf numFmtId="0" fontId="75" fillId="28" borderId="0" applyNumberFormat="0" applyBorder="0" applyAlignment="0" applyProtection="0"/>
    <xf numFmtId="0" fontId="75" fillId="62" borderId="0" applyNumberFormat="0" applyBorder="0" applyAlignment="0" applyProtection="0"/>
    <xf numFmtId="0" fontId="76" fillId="28" borderId="0" applyNumberFormat="0" applyBorder="0" applyAlignment="0" applyProtection="0"/>
    <xf numFmtId="0" fontId="76" fillId="61" borderId="0" applyNumberFormat="0" applyBorder="0" applyAlignment="0" applyProtection="0"/>
    <xf numFmtId="0" fontId="76" fillId="69" borderId="0" applyNumberFormat="0" applyBorder="0" applyAlignment="0" applyProtection="0"/>
    <xf numFmtId="0" fontId="76" fillId="70" borderId="0" applyNumberFormat="0" applyBorder="0" applyAlignment="0" applyProtection="0"/>
    <xf numFmtId="0" fontId="76" fillId="70" borderId="0" applyNumberFormat="0" applyBorder="0" applyAlignment="0" applyProtection="0"/>
    <xf numFmtId="0" fontId="76" fillId="70" borderId="0" applyNumberFormat="0" applyBorder="0" applyAlignment="0" applyProtection="0"/>
    <xf numFmtId="0" fontId="76" fillId="70" borderId="0" applyNumberFormat="0" applyBorder="0" applyAlignment="0" applyProtection="0"/>
    <xf numFmtId="0" fontId="76" fillId="70"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8" fillId="43" borderId="0" applyNumberFormat="0" applyBorder="0" applyAlignment="0" applyProtection="0"/>
    <xf numFmtId="0" fontId="8" fillId="44" borderId="0" applyNumberFormat="0" applyBorder="0" applyAlignment="0" applyProtection="0"/>
    <xf numFmtId="0" fontId="75" fillId="51" borderId="0" applyNumberFormat="0" applyBorder="0" applyAlignment="0" applyProtection="0"/>
    <xf numFmtId="0" fontId="75" fillId="64" borderId="0" applyNumberFormat="0" applyBorder="0" applyAlignment="0" applyProtection="0"/>
    <xf numFmtId="0" fontId="75" fillId="53" borderId="0" applyNumberFormat="0" applyBorder="0" applyAlignment="0" applyProtection="0"/>
    <xf numFmtId="0" fontId="76" fillId="53" borderId="0" applyNumberFormat="0" applyBorder="0" applyAlignment="0" applyProtection="0"/>
    <xf numFmtId="0" fontId="76" fillId="55" borderId="0" applyNumberFormat="0" applyBorder="0" applyAlignment="0" applyProtection="0"/>
    <xf numFmtId="0" fontId="76" fillId="71" borderId="0" applyNumberFormat="0" applyBorder="0" applyAlignment="0" applyProtection="0"/>
    <xf numFmtId="0" fontId="76" fillId="55" borderId="0" applyNumberFormat="0" applyBorder="0" applyAlignment="0" applyProtection="0"/>
    <xf numFmtId="0" fontId="76" fillId="55" borderId="0" applyNumberFormat="0" applyBorder="0" applyAlignment="0" applyProtection="0"/>
    <xf numFmtId="0" fontId="76" fillId="55" borderId="0" applyNumberFormat="0" applyBorder="0" applyAlignment="0" applyProtection="0"/>
    <xf numFmtId="0" fontId="76" fillId="55" borderId="0" applyNumberFormat="0" applyBorder="0" applyAlignment="0" applyProtection="0"/>
    <xf numFmtId="0" fontId="76" fillId="55"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8" fillId="44" borderId="0" applyNumberFormat="0" applyBorder="0" applyAlignment="0" applyProtection="0"/>
    <xf numFmtId="0" fontId="8" fillId="72" borderId="0" applyNumberFormat="0" applyBorder="0" applyAlignment="0" applyProtection="0"/>
    <xf numFmtId="0" fontId="75" fillId="73" borderId="0" applyNumberFormat="0" applyBorder="0" applyAlignment="0" applyProtection="0"/>
    <xf numFmtId="0" fontId="75" fillId="60" borderId="0" applyNumberFormat="0" applyBorder="0" applyAlignment="0" applyProtection="0"/>
    <xf numFmtId="0" fontId="75" fillId="74" borderId="0" applyNumberFormat="0" applyBorder="0" applyAlignment="0" applyProtection="0"/>
    <xf numFmtId="0" fontId="76" fillId="74" borderId="0" applyNumberFormat="0" applyBorder="0" applyAlignment="0" applyProtection="0"/>
    <xf numFmtId="0" fontId="76" fillId="75" borderId="0" applyNumberFormat="0" applyBorder="0" applyAlignment="0" applyProtection="0"/>
    <xf numFmtId="0" fontId="76" fillId="76" borderId="0" applyNumberFormat="0" applyBorder="0" applyAlignment="0" applyProtection="0"/>
    <xf numFmtId="0" fontId="76" fillId="77" borderId="0" applyNumberFormat="0" applyBorder="0" applyAlignment="0" applyProtection="0"/>
    <xf numFmtId="0" fontId="76" fillId="77" borderId="0" applyNumberFormat="0" applyBorder="0" applyAlignment="0" applyProtection="0"/>
    <xf numFmtId="0" fontId="76" fillId="77" borderId="0" applyNumberFormat="0" applyBorder="0" applyAlignment="0" applyProtection="0"/>
    <xf numFmtId="0" fontId="76" fillId="77" borderId="0" applyNumberFormat="0" applyBorder="0" applyAlignment="0" applyProtection="0"/>
    <xf numFmtId="0" fontId="76" fillId="77"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8" fillId="72" borderId="0" applyNumberFormat="0" applyBorder="0" applyAlignment="0" applyProtection="0"/>
    <xf numFmtId="195" fontId="77" fillId="78" borderId="0">
      <alignment horizontal="center" vertical="center"/>
    </xf>
    <xf numFmtId="196" fontId="78" fillId="0" borderId="10" applyFont="0" applyFill="0">
      <alignment horizontal="right" vertical="center"/>
      <protection locked="0"/>
    </xf>
    <xf numFmtId="196" fontId="78" fillId="0" borderId="10" applyFont="0" applyFill="0">
      <alignment horizontal="right" vertical="center"/>
      <protection locked="0"/>
    </xf>
    <xf numFmtId="197" fontId="27" fillId="0" borderId="0" applyFont="0" applyFill="0" applyBorder="0" applyProtection="0"/>
    <xf numFmtId="0" fontId="24" fillId="0" borderId="0" applyNumberFormat="0" applyFill="0" applyBorder="0" applyAlignment="0" applyProtection="0">
      <alignment vertical="top"/>
      <protection locked="0"/>
    </xf>
    <xf numFmtId="198" fontId="1" fillId="0" borderId="0" applyFont="0" applyFill="0" applyBorder="0" applyAlignment="0" applyProtection="0"/>
    <xf numFmtId="199" fontId="1" fillId="0" borderId="0" applyFont="0" applyFill="0" applyBorder="0" applyAlignment="0" applyProtection="0"/>
    <xf numFmtId="0" fontId="2" fillId="0" borderId="0" applyNumberFormat="0" applyFill="0" applyBorder="0" applyAlignment="0" applyProtection="0">
      <alignment vertical="top"/>
      <protection locked="0"/>
    </xf>
    <xf numFmtId="0" fontId="60" fillId="0" borderId="0"/>
    <xf numFmtId="171" fontId="25" fillId="0" borderId="11">
      <protection locked="0"/>
    </xf>
    <xf numFmtId="171" fontId="25" fillId="0" borderId="11">
      <protection locked="0"/>
    </xf>
    <xf numFmtId="172" fontId="5" fillId="0" borderId="0" applyFont="0" applyFill="0" applyBorder="0" applyAlignment="0" applyProtection="0"/>
    <xf numFmtId="173" fontId="5" fillId="0" borderId="0" applyFont="0" applyFill="0" applyBorder="0" applyAlignment="0" applyProtection="0"/>
    <xf numFmtId="200" fontId="79" fillId="0" borderId="0">
      <alignment horizontal="left"/>
    </xf>
    <xf numFmtId="39" fontId="80" fillId="0" borderId="0" applyFont="0" applyFill="0">
      <alignment vertical="center"/>
    </xf>
    <xf numFmtId="0" fontId="81" fillId="0" borderId="0">
      <alignment horizontal="right"/>
    </xf>
    <xf numFmtId="196" fontId="78" fillId="0" borderId="0" applyFont="0" applyBorder="0" applyProtection="0">
      <alignment vertical="center"/>
    </xf>
    <xf numFmtId="195" fontId="27" fillId="0" borderId="0" applyNumberFormat="0" applyFont="0" applyAlignment="0">
      <alignment horizontal="center" vertical="center"/>
    </xf>
    <xf numFmtId="0" fontId="60" fillId="0" borderId="0" applyNumberFormat="0" applyFill="0" applyBorder="0" applyAlignment="0" applyProtection="0"/>
    <xf numFmtId="0" fontId="82" fillId="0" borderId="0" applyNumberFormat="0" applyFill="0" applyBorder="0" applyAlignment="0" applyProtection="0"/>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0" fontId="84" fillId="0" borderId="0"/>
    <xf numFmtId="169" fontId="85" fillId="0" borderId="0"/>
    <xf numFmtId="39" fontId="86" fillId="2" borderId="0" applyNumberFormat="0" applyBorder="0">
      <alignment vertical="center"/>
    </xf>
    <xf numFmtId="0" fontId="14" fillId="15" borderId="0" applyNumberFormat="0" applyBorder="0" applyAlignment="0" applyProtection="0"/>
    <xf numFmtId="0" fontId="87" fillId="60" borderId="0" applyNumberFormat="0" applyBorder="0" applyAlignment="0" applyProtection="0"/>
    <xf numFmtId="0" fontId="88" fillId="73" borderId="0" applyNumberFormat="0" applyBorder="0" applyAlignment="0" applyProtection="0"/>
    <xf numFmtId="0" fontId="89" fillId="0" borderId="0"/>
    <xf numFmtId="0" fontId="89" fillId="0" borderId="0"/>
    <xf numFmtId="0" fontId="90" fillId="0" borderId="0" applyNumberFormat="0" applyFill="0" applyBorder="0" applyAlignment="0" applyProtection="0"/>
    <xf numFmtId="0" fontId="25" fillId="0" borderId="0">
      <alignment horizontal="left"/>
    </xf>
    <xf numFmtId="0" fontId="91" fillId="0" borderId="0" applyNumberFormat="0" applyFill="0" applyBorder="0" applyAlignment="0" applyProtection="0"/>
    <xf numFmtId="182" fontId="85" fillId="0" borderId="0"/>
    <xf numFmtId="0" fontId="92" fillId="0" borderId="0" applyNumberFormat="0" applyFill="0" applyBorder="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201" fontId="94" fillId="0" borderId="0" applyFont="0" applyFill="0" applyBorder="0" applyAlignment="0" applyProtection="0"/>
    <xf numFmtId="0" fontId="1" fillId="0" borderId="0" applyFont="0" applyFill="0" applyBorder="0" applyAlignment="0" applyProtection="0"/>
    <xf numFmtId="202" fontId="95" fillId="0" borderId="0"/>
    <xf numFmtId="0" fontId="96" fillId="0" borderId="0"/>
    <xf numFmtId="167" fontId="5" fillId="0" borderId="0" applyFill="0" applyAlignment="0"/>
    <xf numFmtId="171" fontId="4" fillId="0" borderId="0" applyFill="0" applyAlignment="0"/>
    <xf numFmtId="165" fontId="4" fillId="0" borderId="0" applyFill="0" applyAlignment="0"/>
    <xf numFmtId="203" fontId="5" fillId="0" borderId="0" applyFill="0" applyAlignment="0"/>
    <xf numFmtId="204" fontId="5" fillId="0" borderId="0" applyFill="0" applyAlignment="0"/>
    <xf numFmtId="167" fontId="5" fillId="0" borderId="0" applyFill="0" applyAlignment="0"/>
    <xf numFmtId="205" fontId="5" fillId="0" borderId="0" applyFill="0" applyAlignment="0"/>
    <xf numFmtId="171" fontId="4" fillId="0" borderId="0" applyFill="0" applyAlignment="0"/>
    <xf numFmtId="0" fontId="9" fillId="30" borderId="13" applyNumberFormat="0" applyAlignment="0" applyProtection="0"/>
    <xf numFmtId="197" fontId="97" fillId="80" borderId="12">
      <alignment vertical="center"/>
    </xf>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197" fontId="97" fillId="80" borderId="12">
      <alignment vertical="center"/>
    </xf>
    <xf numFmtId="197" fontId="97" fillId="80" borderId="12">
      <alignment vertical="center"/>
    </xf>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197" fontId="97" fillId="80" borderId="12">
      <alignment vertical="center"/>
    </xf>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197" fontId="97" fillId="80" borderId="12">
      <alignment vertical="center"/>
    </xf>
    <xf numFmtId="197" fontId="97" fillId="80" borderId="12">
      <alignment vertical="center"/>
    </xf>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 fillId="30" borderId="13" applyNumberFormat="0" applyAlignment="0" applyProtection="0"/>
    <xf numFmtId="0" fontId="98" fillId="81" borderId="14" applyNumberFormat="0" applyAlignment="0" applyProtection="0"/>
    <xf numFmtId="0" fontId="98" fillId="81" borderId="14" applyNumberFormat="0" applyAlignment="0" applyProtection="0"/>
    <xf numFmtId="0" fontId="27" fillId="82" borderId="0" applyNumberFormat="0" applyFont="0" applyBorder="0" applyAlignment="0"/>
    <xf numFmtId="0" fontId="26" fillId="0" borderId="13" applyNumberFormat="0" applyAlignment="0">
      <protection locked="0"/>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1" fontId="99" fillId="0" borderId="0"/>
    <xf numFmtId="37" fontId="100" fillId="83" borderId="12">
      <alignment horizontal="center" vertical="center"/>
    </xf>
    <xf numFmtId="37" fontId="100" fillId="83" borderId="12">
      <alignment horizontal="center" vertical="center"/>
    </xf>
    <xf numFmtId="37" fontId="100" fillId="83" borderId="12">
      <alignment horizontal="center" vertical="center"/>
    </xf>
    <xf numFmtId="37" fontId="100" fillId="83" borderId="12">
      <alignment horizontal="center" vertical="center"/>
    </xf>
    <xf numFmtId="37" fontId="100" fillId="83" borderId="12">
      <alignment horizontal="center" vertical="center"/>
    </xf>
    <xf numFmtId="37" fontId="100" fillId="83" borderId="12">
      <alignment horizontal="center" vertical="center"/>
    </xf>
    <xf numFmtId="37" fontId="100" fillId="83" borderId="12">
      <alignment horizontal="center" vertical="center"/>
    </xf>
    <xf numFmtId="0" fontId="6" fillId="5" borderId="0" applyNumberFormat="0" applyFont="0" applyBorder="0" applyAlignment="0" applyProtection="0"/>
    <xf numFmtId="37" fontId="100" fillId="83" borderId="12">
      <alignment horizontal="center" vertical="center"/>
    </xf>
    <xf numFmtId="37" fontId="100" fillId="83" borderId="12">
      <alignment horizontal="center" vertical="center"/>
    </xf>
    <xf numFmtId="0" fontId="13" fillId="84" borderId="15" applyNumberFormat="0" applyAlignment="0" applyProtection="0"/>
    <xf numFmtId="0" fontId="101" fillId="62" borderId="15" applyNumberFormat="0" applyAlignment="0" applyProtection="0"/>
    <xf numFmtId="0" fontId="101" fillId="70" borderId="15" applyNumberFormat="0" applyAlignment="0" applyProtection="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30" fillId="0" borderId="0">
      <alignment horizontal="center" wrapText="1"/>
      <protection hidden="1"/>
    </xf>
    <xf numFmtId="0" fontId="93" fillId="0" borderId="0" applyNumberFormat="0" applyFill="0" applyBorder="0" applyProtection="0">
      <alignment horizontal="center" vertical="center"/>
    </xf>
    <xf numFmtId="0" fontId="103" fillId="0" borderId="0">
      <alignment horizontal="right"/>
    </xf>
    <xf numFmtId="206" fontId="104" fillId="0" borderId="0"/>
    <xf numFmtId="206" fontId="104" fillId="0" borderId="0"/>
    <xf numFmtId="206" fontId="104" fillId="0" borderId="0"/>
    <xf numFmtId="206" fontId="104" fillId="0" borderId="0"/>
    <xf numFmtId="206" fontId="104" fillId="0" borderId="0"/>
    <xf numFmtId="206" fontId="104" fillId="0" borderId="0"/>
    <xf numFmtId="206" fontId="104" fillId="0" borderId="0"/>
    <xf numFmtId="206" fontId="104" fillId="0" borderId="0"/>
    <xf numFmtId="41" fontId="27" fillId="0" borderId="0" applyFont="0" applyFill="0" applyBorder="0" applyAlignment="0" applyProtection="0"/>
    <xf numFmtId="167" fontId="19" fillId="0" borderId="0" applyFont="0" applyFill="0" applyAlignment="0" applyProtection="0"/>
    <xf numFmtId="0" fontId="105" fillId="0" borderId="0" applyFont="0" applyFill="0" applyBorder="0" applyAlignment="0" applyProtection="0"/>
    <xf numFmtId="207" fontId="106" fillId="0" borderId="0" applyFont="0" applyFill="0" applyBorder="0" applyProtection="0">
      <alignment horizontal="right"/>
    </xf>
    <xf numFmtId="208" fontId="106" fillId="0" borderId="0" applyFont="0" applyFill="0" applyBorder="0" applyProtection="0">
      <alignment horizontal="right"/>
    </xf>
    <xf numFmtId="0" fontId="31" fillId="0" borderId="0" applyFont="0" applyFill="0" applyBorder="0" applyAlignment="0" applyProtection="0">
      <alignment horizontal="right"/>
    </xf>
    <xf numFmtId="0" fontId="31" fillId="0" borderId="0" applyFont="0" applyFill="0" applyBorder="0" applyAlignment="0" applyProtection="0"/>
    <xf numFmtId="209" fontId="7" fillId="0" borderId="0" applyFont="0" applyFill="0" applyBorder="0" applyAlignment="0" applyProtection="0"/>
    <xf numFmtId="209" fontId="5" fillId="0" borderId="0" applyFont="0" applyFill="0" applyBorder="0" applyAlignment="0" applyProtection="0"/>
    <xf numFmtId="184" fontId="107" fillId="0" borderId="0" applyFont="0" applyFill="0" applyBorder="0" applyAlignment="0" applyProtection="0"/>
    <xf numFmtId="184" fontId="107" fillId="0" borderId="0" applyFont="0" applyFill="0" applyBorder="0" applyAlignment="0" applyProtection="0"/>
    <xf numFmtId="209" fontId="27" fillId="0" borderId="0" applyFont="0" applyFill="0" applyBorder="0" applyAlignment="0" applyProtection="0"/>
    <xf numFmtId="3" fontId="28" fillId="0" borderId="0" applyFont="0" applyFill="0" applyBorder="0" applyAlignment="0" applyProtection="0"/>
    <xf numFmtId="0" fontId="108" fillId="0" borderId="0"/>
    <xf numFmtId="0" fontId="17" fillId="0" borderId="0"/>
    <xf numFmtId="3" fontId="109" fillId="0" borderId="0" applyFont="0" applyFill="0" applyBorder="0" applyAlignment="0" applyProtection="0"/>
    <xf numFmtId="3" fontId="109" fillId="0" borderId="0" applyFont="0" applyFill="0" applyBorder="0" applyAlignment="0" applyProtection="0"/>
    <xf numFmtId="3" fontId="109" fillId="0" borderId="0" applyFont="0" applyFill="0" applyBorder="0" applyAlignment="0" applyProtection="0"/>
    <xf numFmtId="3" fontId="109" fillId="0" borderId="0" applyFont="0" applyFill="0" applyBorder="0" applyAlignment="0" applyProtection="0"/>
    <xf numFmtId="3" fontId="109" fillId="0" borderId="0" applyFont="0" applyFill="0" applyBorder="0" applyAlignment="0" applyProtection="0"/>
    <xf numFmtId="0" fontId="108" fillId="0" borderId="0"/>
    <xf numFmtId="0" fontId="17" fillId="0" borderId="0"/>
    <xf numFmtId="0" fontId="110" fillId="0" borderId="0"/>
    <xf numFmtId="171" fontId="111" fillId="0" borderId="0" applyFill="0" applyBorder="0">
      <alignment horizontal="left"/>
    </xf>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1" fontId="113" fillId="0" borderId="0"/>
    <xf numFmtId="210" fontId="113" fillId="0" borderId="0"/>
    <xf numFmtId="211" fontId="113" fillId="0" borderId="0"/>
    <xf numFmtId="212" fontId="62" fillId="0" borderId="0" applyFill="0" applyBorder="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4" applyFill="0" applyProtection="0"/>
    <xf numFmtId="212" fontId="6" fillId="0" borderId="0" applyFill="0" applyBorder="0" applyProtection="0"/>
    <xf numFmtId="171" fontId="29" fillId="79" borderId="11"/>
    <xf numFmtId="171" fontId="29" fillId="79" borderId="11"/>
    <xf numFmtId="213" fontId="30" fillId="0" borderId="0" applyFill="0" applyBorder="0">
      <alignment horizontal="right"/>
      <protection locked="0"/>
    </xf>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1" fontId="19" fillId="0" borderId="0" applyFont="0" applyFill="0" applyAlignment="0" applyProtection="0"/>
    <xf numFmtId="214" fontId="52" fillId="0" borderId="0" applyFont="0" applyFill="0" applyBorder="0" applyAlignment="0" applyProtection="0"/>
    <xf numFmtId="215" fontId="106" fillId="0" borderId="0" applyFont="0" applyFill="0" applyBorder="0" applyProtection="0">
      <alignment horizontal="right"/>
    </xf>
    <xf numFmtId="216" fontId="106" fillId="0" borderId="0" applyFont="0" applyFill="0" applyBorder="0" applyProtection="0">
      <alignment horizontal="right"/>
    </xf>
    <xf numFmtId="0" fontId="31" fillId="0" borderId="0" applyFont="0" applyFill="0" applyBorder="0" applyAlignment="0" applyProtection="0">
      <alignment horizontal="right"/>
    </xf>
    <xf numFmtId="0" fontId="31" fillId="0" borderId="0" applyFont="0" applyFill="0" applyBorder="0" applyAlignment="0" applyProtection="0">
      <alignment horizontal="right"/>
    </xf>
    <xf numFmtId="180" fontId="27" fillId="0" borderId="0" applyFont="0" applyFill="0" applyBorder="0" applyAlignment="0" applyProtection="0"/>
    <xf numFmtId="175" fontId="28" fillId="0" borderId="0" applyFont="0" applyFill="0" applyBorder="0" applyAlignment="0" applyProtection="0"/>
    <xf numFmtId="217" fontId="44" fillId="0" borderId="0" applyFont="0" applyFill="0" applyBorder="0" applyAlignment="0" applyProtection="0"/>
    <xf numFmtId="0" fontId="31" fillId="0" borderId="0" applyFill="0" applyBorder="0" applyProtection="0">
      <alignment vertical="center"/>
    </xf>
    <xf numFmtId="0" fontId="30" fillId="0" borderId="0" applyFont="0" applyFill="0" applyBorder="0" applyAlignment="0">
      <protection locked="0"/>
    </xf>
    <xf numFmtId="0" fontId="114" fillId="5" borderId="20" applyNumberFormat="0" applyFont="0" applyBorder="0" applyAlignment="0" applyProtection="0"/>
    <xf numFmtId="0" fontId="27" fillId="0" borderId="0"/>
    <xf numFmtId="0" fontId="114" fillId="5" borderId="20" applyNumberFormat="0" applyFont="0" applyBorder="0" applyAlignment="0" applyProtection="0"/>
    <xf numFmtId="0" fontId="114" fillId="5" borderId="20" applyNumberFormat="0" applyFont="0" applyBorder="0" applyAlignment="0" applyProtection="0"/>
    <xf numFmtId="0" fontId="1" fillId="0" borderId="0" applyFont="0" applyFill="0" applyBorder="0" applyAlignment="0" applyProtection="0"/>
    <xf numFmtId="0" fontId="28" fillId="0" borderId="0" applyFont="0" applyFill="0" applyBorder="0" applyAlignment="0" applyProtection="0"/>
    <xf numFmtId="14" fontId="115" fillId="0" borderId="0" applyFont="0" applyBorder="0">
      <alignment vertical="top"/>
    </xf>
    <xf numFmtId="14" fontId="42" fillId="0" borderId="0" applyFont="0" applyBorder="0">
      <alignment vertical="top"/>
    </xf>
    <xf numFmtId="0" fontId="31" fillId="0" borderId="0" applyFont="0" applyFill="0" applyBorder="0" applyAlignment="0" applyProtection="0"/>
    <xf numFmtId="14" fontId="42" fillId="0" borderId="0" applyFill="0" applyAlignment="0"/>
    <xf numFmtId="218" fontId="85" fillId="0" borderId="0" applyFill="0" applyBorder="0" applyProtection="0"/>
    <xf numFmtId="14" fontId="85" fillId="0" borderId="0" applyFill="0" applyBorder="0" applyProtection="0"/>
    <xf numFmtId="15" fontId="116" fillId="0" borderId="0" applyFont="0" applyFill="0" applyBorder="0" applyAlignment="0" applyProtection="0"/>
    <xf numFmtId="17" fontId="27" fillId="2" borderId="7">
      <alignment horizontal="center"/>
    </xf>
    <xf numFmtId="17" fontId="27" fillId="2" borderId="7">
      <alignment horizontal="center"/>
    </xf>
    <xf numFmtId="17" fontId="27" fillId="2" borderId="7">
      <alignment horizontal="center"/>
    </xf>
    <xf numFmtId="17" fontId="27" fillId="2" borderId="7">
      <alignment horizontal="center"/>
    </xf>
    <xf numFmtId="14" fontId="32" fillId="0" borderId="0">
      <alignment vertical="top"/>
    </xf>
    <xf numFmtId="14" fontId="117" fillId="0" borderId="0">
      <alignment vertical="top"/>
    </xf>
    <xf numFmtId="219" fontId="27" fillId="0" borderId="0" applyFont="0" applyFill="0" applyBorder="0" applyAlignment="0" applyProtection="0">
      <alignment wrapText="1"/>
    </xf>
    <xf numFmtId="220" fontId="62" fillId="0" borderId="0" applyFill="0" applyBorder="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4" applyFill="0" applyProtection="0"/>
    <xf numFmtId="220" fontId="6" fillId="0" borderId="0" applyFill="0" applyBorder="0" applyProtection="0"/>
    <xf numFmtId="38" fontId="6" fillId="0" borderId="0" applyFont="0" applyFill="0" applyBorder="0" applyAlignment="0" applyProtection="0"/>
    <xf numFmtId="0" fontId="25" fillId="0" borderId="0" applyNumberFormat="0" applyFill="0" applyBorder="0" applyAlignment="0" applyProtection="0"/>
    <xf numFmtId="221" fontId="5" fillId="0" borderId="21">
      <alignment vertical="center"/>
    </xf>
    <xf numFmtId="41" fontId="27" fillId="0" borderId="0" applyFont="0" applyFill="0" applyBorder="0" applyAlignment="0" applyProtection="0"/>
    <xf numFmtId="209" fontId="27" fillId="0" borderId="0" applyFont="0" applyFill="0" applyBorder="0" applyAlignment="0" applyProtection="0"/>
    <xf numFmtId="0" fontId="22" fillId="0" borderId="0">
      <protection locked="0"/>
    </xf>
    <xf numFmtId="222" fontId="118" fillId="0" borderId="0">
      <alignment horizontal="left"/>
    </xf>
    <xf numFmtId="223" fontId="119" fillId="0" borderId="0"/>
    <xf numFmtId="224" fontId="52" fillId="0" borderId="0" applyFont="0" applyFill="0" applyBorder="0" applyAlignment="0" applyProtection="0"/>
    <xf numFmtId="171" fontId="120" fillId="0" borderId="0">
      <alignment horizontal="center"/>
    </xf>
    <xf numFmtId="0" fontId="31" fillId="0" borderId="22" applyNumberFormat="0" applyFont="0" applyFill="0" applyAlignment="0" applyProtection="0"/>
    <xf numFmtId="0" fontId="121" fillId="0" borderId="0" applyFill="0" applyBorder="0" applyAlignment="0" applyProtection="0"/>
    <xf numFmtId="38" fontId="30" fillId="0" borderId="0" applyFont="0" applyFill="0" applyBorder="0" applyAlignment="0" applyProtection="0"/>
    <xf numFmtId="0" fontId="122" fillId="0" borderId="0" applyFont="0" applyFill="0" applyBorder="0" applyAlignment="0" applyProtection="0"/>
    <xf numFmtId="0" fontId="92" fillId="0" borderId="0" applyNumberFormat="0" applyFill="0" applyBorder="0" applyAlignment="0" applyProtection="0"/>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170" fontId="33" fillId="0" borderId="0">
      <alignment vertical="top"/>
    </xf>
    <xf numFmtId="38" fontId="5" fillId="0" borderId="0">
      <alignment vertical="top"/>
    </xf>
    <xf numFmtId="0" fontId="123" fillId="86" borderId="0" applyNumberFormat="0" applyBorder="0" applyAlignment="0" applyProtection="0"/>
    <xf numFmtId="0" fontId="123" fillId="87" borderId="0" applyNumberFormat="0" applyBorder="0" applyAlignment="0" applyProtection="0"/>
    <xf numFmtId="0" fontId="123" fillId="88" borderId="0" applyNumberFormat="0" applyBorder="0" applyAlignment="0" applyProtection="0"/>
    <xf numFmtId="0" fontId="123" fillId="89" borderId="0" applyNumberFormat="0" applyBorder="0" applyAlignment="0" applyProtection="0"/>
    <xf numFmtId="0" fontId="123" fillId="90" borderId="0" applyNumberFormat="0" applyBorder="0" applyAlignment="0" applyProtection="0"/>
    <xf numFmtId="0" fontId="23" fillId="0" borderId="0">
      <protection locked="0"/>
    </xf>
    <xf numFmtId="0" fontId="23" fillId="0" borderId="0">
      <protection locked="0"/>
    </xf>
    <xf numFmtId="167" fontId="5" fillId="0" borderId="0" applyFill="0" applyAlignment="0"/>
    <xf numFmtId="171" fontId="4" fillId="0" borderId="0" applyFill="0" applyAlignment="0"/>
    <xf numFmtId="167" fontId="5" fillId="0" borderId="0" applyFill="0" applyAlignment="0"/>
    <xf numFmtId="205" fontId="5" fillId="0" borderId="0" applyFill="0" applyAlignment="0"/>
    <xf numFmtId="171" fontId="4" fillId="0" borderId="0" applyFill="0" applyAlignment="0"/>
    <xf numFmtId="168" fontId="34" fillId="0" borderId="0" applyFont="0" applyFill="0" applyBorder="0" applyAlignment="0" applyProtection="0"/>
    <xf numFmtId="168" fontId="6" fillId="0" borderId="0" applyFont="0" applyFill="0" applyBorder="0" applyAlignment="0" applyProtection="0"/>
    <xf numFmtId="0" fontId="6" fillId="0" borderId="0" applyFont="0" applyFill="0" applyBorder="0" applyAlignment="0" applyProtection="0"/>
    <xf numFmtId="0" fontId="7" fillId="0" borderId="0"/>
    <xf numFmtId="225" fontId="140" fillId="0" borderId="0" applyBorder="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applyNumberFormat="0" applyFill="0" applyBorder="0" applyAlignment="0" applyProtection="0"/>
    <xf numFmtId="0" fontId="124" fillId="0" borderId="0" applyNumberFormat="0" applyFill="0" applyBorder="0" applyAlignment="0" applyProtection="0"/>
    <xf numFmtId="226" fontId="27" fillId="0" borderId="0" applyFont="0" applyFill="0" applyBorder="0" applyAlignment="0" applyProtection="0"/>
    <xf numFmtId="227" fontId="27" fillId="0" borderId="0" applyFont="0" applyFill="0" applyBorder="0" applyAlignment="0" applyProtection="0"/>
    <xf numFmtId="176" fontId="46" fillId="0" borderId="0" applyFill="0" applyBorder="0" applyAlignment="0" applyProtection="0"/>
    <xf numFmtId="176" fontId="20" fillId="0" borderId="0" applyFill="0" applyBorder="0" applyAlignment="0" applyProtection="0"/>
    <xf numFmtId="176" fontId="47" fillId="0" borderId="0" applyFill="0" applyBorder="0" applyAlignment="0" applyProtection="0"/>
    <xf numFmtId="176" fontId="48" fillId="0" borderId="0" applyFill="0" applyBorder="0" applyAlignment="0" applyProtection="0"/>
    <xf numFmtId="176" fontId="49" fillId="0" borderId="0" applyFill="0" applyBorder="0" applyAlignment="0" applyProtection="0"/>
    <xf numFmtId="176" fontId="50" fillId="0" borderId="0" applyFill="0" applyBorder="0" applyAlignment="0" applyProtection="0"/>
    <xf numFmtId="176" fontId="51" fillId="0" borderId="0" applyFill="0" applyBorder="0" applyAlignment="0" applyProtection="0"/>
    <xf numFmtId="0" fontId="22" fillId="0" borderId="0">
      <protection locked="0"/>
    </xf>
    <xf numFmtId="0" fontId="22" fillId="0" borderId="0">
      <protection locked="0"/>
    </xf>
    <xf numFmtId="2" fontId="28" fillId="0" borderId="0" applyFont="0" applyFill="0" applyBorder="0" applyAlignment="0" applyProtection="0"/>
    <xf numFmtId="210" fontId="119" fillId="0" borderId="0"/>
    <xf numFmtId="0" fontId="27" fillId="0" borderId="0"/>
    <xf numFmtId="0" fontId="3" fillId="0" borderId="0" applyNumberFormat="0" applyFill="0" applyBorder="0" applyAlignment="0" applyProtection="0">
      <alignment vertical="top"/>
      <protection locked="0"/>
    </xf>
    <xf numFmtId="15" fontId="27" fillId="0" borderId="0">
      <alignment vertical="center"/>
    </xf>
    <xf numFmtId="0" fontId="125" fillId="0" borderId="0" applyFill="0" applyBorder="0" applyProtection="0">
      <alignment horizontal="left"/>
    </xf>
    <xf numFmtId="0" fontId="27" fillId="0" borderId="0" applyNumberFormat="0" applyFont="0">
      <alignment wrapText="1"/>
    </xf>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202" fontId="25" fillId="91" borderId="12" applyBorder="0">
      <alignment horizontal="center" vertical="center"/>
    </xf>
    <xf numFmtId="0" fontId="16" fillId="17" borderId="0" applyNumberFormat="0" applyBorder="0" applyAlignment="0" applyProtection="0"/>
    <xf numFmtId="0" fontId="127" fillId="92" borderId="0" applyNumberFormat="0" applyBorder="0" applyAlignment="0" applyProtection="0"/>
    <xf numFmtId="0" fontId="75" fillId="66" borderId="0" applyNumberFormat="0" applyBorder="0" applyAlignment="0" applyProtection="0"/>
    <xf numFmtId="209" fontId="128" fillId="0" borderId="0" applyNumberFormat="0" applyFill="0" applyBorder="0" applyAlignment="0" applyProtection="0">
      <alignment horizontal="center"/>
    </xf>
    <xf numFmtId="38" fontId="95" fillId="2" borderId="0" applyNumberFormat="0" applyBorder="0" applyAlignment="0" applyProtection="0"/>
    <xf numFmtId="0" fontId="129" fillId="0" borderId="0" applyNumberFormat="0">
      <alignment horizontal="right"/>
    </xf>
    <xf numFmtId="0" fontId="130" fillId="0" borderId="0" applyNumberFormat="0">
      <alignment horizontal="right"/>
    </xf>
    <xf numFmtId="0" fontId="130" fillId="0" borderId="0" applyNumberFormat="0">
      <alignment horizontal="left"/>
    </xf>
    <xf numFmtId="0" fontId="129" fillId="0" borderId="0" applyNumberFormat="0">
      <alignment horizontal="left"/>
    </xf>
    <xf numFmtId="0" fontId="131" fillId="0" borderId="0" applyNumberFormat="0">
      <alignment horizontal="left" vertical="top"/>
    </xf>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82" fontId="132" fillId="0" borderId="0">
      <alignment vertical="center"/>
    </xf>
    <xf numFmtId="0" fontId="31" fillId="0" borderId="0" applyFont="0" applyFill="0" applyBorder="0" applyAlignment="0" applyProtection="0">
      <alignment horizontal="right"/>
    </xf>
    <xf numFmtId="182" fontId="133" fillId="3" borderId="0" applyNumberFormat="0" applyFont="0" applyAlignment="0"/>
    <xf numFmtId="0" fontId="134" fillId="0" borderId="0"/>
    <xf numFmtId="0" fontId="26" fillId="30" borderId="13" applyNumberFormat="0" applyAlignment="0"/>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35" fillId="0" borderId="0">
      <alignment vertical="top"/>
    </xf>
    <xf numFmtId="0" fontId="36" fillId="0" borderId="0" applyNumberFormat="0" applyFill="0" applyBorder="0" applyAlignment="0" applyProtection="0"/>
    <xf numFmtId="0" fontId="36" fillId="0" borderId="0"/>
    <xf numFmtId="0" fontId="10" fillId="0" borderId="24" applyNumberFormat="0" applyFill="0" applyAlignment="0" applyProtection="0"/>
    <xf numFmtId="38" fontId="136" fillId="0" borderId="0"/>
    <xf numFmtId="0" fontId="137" fillId="0" borderId="25" applyNumberFormat="0" applyFill="0" applyAlignment="0" applyProtection="0"/>
    <xf numFmtId="0" fontId="37" fillId="0" borderId="0" applyNumberFormat="0" applyFill="0" applyBorder="0" applyAlignment="0" applyProtection="0"/>
    <xf numFmtId="0" fontId="11" fillId="0" borderId="26" applyNumberFormat="0" applyFill="0" applyAlignment="0" applyProtection="0"/>
    <xf numFmtId="38" fontId="138" fillId="0" borderId="0">
      <alignment horizontal="left"/>
    </xf>
    <xf numFmtId="0" fontId="139" fillId="0" borderId="27" applyNumberFormat="0" applyFill="0" applyAlignment="0" applyProtection="0"/>
    <xf numFmtId="0" fontId="12" fillId="0" borderId="28" applyNumberFormat="0" applyFill="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cellStyleXfs>
  <cellXfs count="189">
    <xf numFmtId="0" fontId="0" fillId="0" borderId="0" xfId="0"/>
    <xf numFmtId="0" fontId="4" fillId="93" borderId="0" xfId="0" applyNumberFormat="1" applyFont="1" applyFill="1" applyBorder="1" applyAlignment="1">
      <alignment horizontal="left" vertical="center"/>
    </xf>
    <xf numFmtId="0" fontId="4" fillId="93" borderId="0" xfId="0" applyNumberFormat="1" applyFont="1" applyFill="1" applyBorder="1" applyAlignment="1">
      <alignment horizontal="center" vertical="center"/>
    </xf>
    <xf numFmtId="0" fontId="1" fillId="93" borderId="0" xfId="0" applyNumberFormat="1" applyFont="1" applyFill="1" applyBorder="1" applyAlignment="1">
      <alignment horizontal="left" vertical="center"/>
    </xf>
    <xf numFmtId="0" fontId="141" fillId="93" borderId="0" xfId="0" applyNumberFormat="1" applyFont="1" applyFill="1" applyBorder="1" applyAlignment="1">
      <alignment horizontal="left" vertical="center"/>
    </xf>
    <xf numFmtId="0" fontId="142" fillId="93" borderId="0" xfId="0" applyNumberFormat="1" applyFont="1" applyFill="1" applyBorder="1" applyAlignment="1">
      <alignment horizontal="left" vertical="center"/>
    </xf>
    <xf numFmtId="0" fontId="141" fillId="93" borderId="0" xfId="0" applyNumberFormat="1" applyFont="1" applyFill="1" applyBorder="1" applyAlignment="1">
      <alignment horizontal="right" vertical="center"/>
    </xf>
    <xf numFmtId="49" fontId="141" fillId="93" borderId="9" xfId="0" applyNumberFormat="1" applyFont="1" applyFill="1" applyBorder="1" applyAlignment="1">
      <alignment horizontal="center" vertical="center"/>
    </xf>
    <xf numFmtId="0" fontId="141" fillId="93" borderId="0" xfId="0" applyNumberFormat="1" applyFont="1" applyFill="1" applyBorder="1" applyAlignment="1">
      <alignment horizontal="left" vertical="top"/>
    </xf>
    <xf numFmtId="0" fontId="141" fillId="93" borderId="0" xfId="0" applyNumberFormat="1" applyFont="1" applyFill="1" applyBorder="1" applyAlignment="1">
      <alignment horizontal="center" vertical="center" wrapText="1"/>
    </xf>
    <xf numFmtId="0" fontId="4" fillId="93" borderId="39" xfId="0" applyNumberFormat="1" applyFont="1" applyFill="1" applyBorder="1" applyAlignment="1">
      <alignment horizontal="center" vertical="center"/>
    </xf>
    <xf numFmtId="0" fontId="4" fillId="93" borderId="12" xfId="0" applyNumberFormat="1" applyFont="1" applyFill="1" applyBorder="1" applyAlignment="1">
      <alignment horizontal="center" vertical="center"/>
    </xf>
    <xf numFmtId="0" fontId="4" fillId="93" borderId="12" xfId="0" applyNumberFormat="1" applyFont="1" applyFill="1" applyBorder="1" applyAlignment="1">
      <alignment horizontal="center" vertical="center" wrapText="1"/>
    </xf>
    <xf numFmtId="0" fontId="143" fillId="93" borderId="40" xfId="0" applyNumberFormat="1" applyFont="1" applyFill="1" applyBorder="1" applyAlignment="1">
      <alignment horizontal="center" vertical="center"/>
    </xf>
    <xf numFmtId="0" fontId="143" fillId="93" borderId="43" xfId="0" applyNumberFormat="1" applyFont="1" applyFill="1" applyBorder="1" applyAlignment="1">
      <alignment horizontal="center" vertical="center"/>
    </xf>
    <xf numFmtId="0" fontId="142" fillId="93" borderId="29" xfId="0" applyNumberFormat="1" applyFont="1" applyFill="1" applyBorder="1" applyAlignment="1">
      <alignment horizontal="center" vertical="center"/>
    </xf>
    <xf numFmtId="0" fontId="142" fillId="93" borderId="33" xfId="0" applyNumberFormat="1" applyFont="1" applyFill="1" applyBorder="1" applyAlignment="1">
      <alignment horizontal="center" vertical="center"/>
    </xf>
    <xf numFmtId="165" fontId="142" fillId="93" borderId="46" xfId="0" applyNumberFormat="1" applyFont="1" applyFill="1" applyBorder="1" applyAlignment="1">
      <alignment horizontal="center" vertical="center"/>
    </xf>
    <xf numFmtId="10" fontId="142" fillId="93" borderId="46" xfId="0" applyNumberFormat="1" applyFont="1" applyFill="1" applyBorder="1" applyAlignment="1">
      <alignment horizontal="center" vertical="center"/>
    </xf>
    <xf numFmtId="0" fontId="142" fillId="93" borderId="33" xfId="0" applyNumberFormat="1" applyFont="1" applyFill="1" applyBorder="1" applyAlignment="1">
      <alignment horizontal="center" vertical="center" wrapText="1"/>
    </xf>
    <xf numFmtId="0" fontId="142" fillId="93" borderId="47" xfId="0" applyNumberFormat="1" applyFont="1" applyFill="1" applyBorder="1" applyAlignment="1">
      <alignment horizontal="center" vertical="center"/>
    </xf>
    <xf numFmtId="0" fontId="142" fillId="93" borderId="49" xfId="0" applyNumberFormat="1" applyFont="1" applyFill="1" applyBorder="1" applyAlignment="1">
      <alignment horizontal="center" vertical="center"/>
    </xf>
    <xf numFmtId="165" fontId="142" fillId="93" borderId="47" xfId="0" applyNumberFormat="1" applyFont="1" applyFill="1" applyBorder="1" applyAlignment="1">
      <alignment horizontal="center" vertical="center"/>
    </xf>
    <xf numFmtId="165" fontId="142" fillId="93" borderId="12" xfId="0" applyNumberFormat="1" applyFont="1" applyFill="1" applyBorder="1" applyAlignment="1">
      <alignment horizontal="center" vertical="center"/>
    </xf>
    <xf numFmtId="10" fontId="142" fillId="93" borderId="12" xfId="0" applyNumberFormat="1" applyFont="1" applyFill="1" applyBorder="1" applyAlignment="1">
      <alignment horizontal="center" vertical="center"/>
    </xf>
    <xf numFmtId="0" fontId="142" fillId="93" borderId="49" xfId="0" applyNumberFormat="1" applyFont="1" applyFill="1" applyBorder="1" applyAlignment="1">
      <alignment horizontal="center" vertical="center" wrapText="1"/>
    </xf>
    <xf numFmtId="0" fontId="142" fillId="93" borderId="53" xfId="0" applyNumberFormat="1" applyFont="1" applyFill="1" applyBorder="1" applyAlignment="1">
      <alignment horizontal="center" vertical="center"/>
    </xf>
    <xf numFmtId="0" fontId="142" fillId="93" borderId="43" xfId="0" applyNumberFormat="1" applyFont="1" applyFill="1" applyBorder="1" applyAlignment="1">
      <alignment horizontal="center" vertical="center"/>
    </xf>
    <xf numFmtId="165" fontId="142" fillId="93" borderId="53" xfId="0" applyNumberFormat="1" applyFont="1" applyFill="1" applyBorder="1" applyAlignment="1">
      <alignment horizontal="center" vertical="center"/>
    </xf>
    <xf numFmtId="165" fontId="142" fillId="93" borderId="54" xfId="0" applyNumberFormat="1" applyFont="1" applyFill="1" applyBorder="1" applyAlignment="1">
      <alignment horizontal="center" vertical="center"/>
    </xf>
    <xf numFmtId="10" fontId="142" fillId="93" borderId="54" xfId="0" applyNumberFormat="1" applyFont="1" applyFill="1" applyBorder="1" applyAlignment="1">
      <alignment horizontal="center" vertical="center"/>
    </xf>
    <xf numFmtId="0" fontId="142" fillId="93" borderId="43" xfId="0" applyNumberFormat="1" applyFont="1" applyFill="1" applyBorder="1" applyAlignment="1">
      <alignment horizontal="center" vertical="center" wrapText="1"/>
    </xf>
    <xf numFmtId="0" fontId="142" fillId="93" borderId="30" xfId="0" applyNumberFormat="1" applyFont="1" applyFill="1" applyBorder="1" applyAlignment="1">
      <alignment horizontal="center" vertical="center"/>
    </xf>
    <xf numFmtId="0" fontId="142" fillId="93" borderId="38" xfId="0" applyNumberFormat="1" applyFont="1" applyFill="1" applyBorder="1" applyAlignment="1">
      <alignment horizontal="center" vertical="center"/>
    </xf>
    <xf numFmtId="165" fontId="142" fillId="93" borderId="55" xfId="0" applyNumberFormat="1" applyFont="1" applyFill="1" applyBorder="1" applyAlignment="1">
      <alignment horizontal="center" vertical="center"/>
    </xf>
    <xf numFmtId="10" fontId="142" fillId="93" borderId="55" xfId="0" applyNumberFormat="1" applyFont="1" applyFill="1" applyBorder="1" applyAlignment="1">
      <alignment horizontal="center" vertical="center"/>
    </xf>
    <xf numFmtId="0" fontId="142" fillId="93" borderId="38" xfId="0" applyNumberFormat="1" applyFont="1" applyFill="1" applyBorder="1" applyAlignment="1">
      <alignment horizontal="center" vertical="center" wrapText="1"/>
    </xf>
    <xf numFmtId="165" fontId="0" fillId="93" borderId="0" xfId="0" applyNumberFormat="1" applyFill="1" applyAlignment="1">
      <alignment vertical="center"/>
    </xf>
    <xf numFmtId="0" fontId="0" fillId="93" borderId="0" xfId="0" applyFill="1" applyAlignment="1">
      <alignment horizontal="center" vertical="center"/>
    </xf>
    <xf numFmtId="0" fontId="142" fillId="93" borderId="55" xfId="0" applyNumberFormat="1" applyFont="1" applyFill="1" applyBorder="1" applyAlignment="1">
      <alignment horizontal="center" vertical="center"/>
    </xf>
    <xf numFmtId="0" fontId="142" fillId="93" borderId="12" xfId="0" applyNumberFormat="1" applyFont="1" applyFill="1" applyBorder="1" applyAlignment="1">
      <alignment horizontal="center" vertical="center"/>
    </xf>
    <xf numFmtId="0" fontId="142" fillId="93" borderId="56" xfId="0" applyNumberFormat="1" applyFont="1" applyFill="1" applyBorder="1" applyAlignment="1">
      <alignment horizontal="center" vertical="center"/>
    </xf>
    <xf numFmtId="0" fontId="142" fillId="93" borderId="57" xfId="0" applyNumberFormat="1" applyFont="1" applyFill="1" applyBorder="1" applyAlignment="1">
      <alignment horizontal="center" vertical="center"/>
    </xf>
    <xf numFmtId="0" fontId="142" fillId="93" borderId="40" xfId="0" applyNumberFormat="1" applyFont="1" applyFill="1" applyBorder="1" applyAlignment="1">
      <alignment horizontal="center" vertical="center"/>
    </xf>
    <xf numFmtId="10" fontId="142" fillId="93" borderId="40" xfId="0" applyNumberFormat="1" applyFont="1" applyFill="1" applyBorder="1" applyAlignment="1">
      <alignment horizontal="center" vertical="center"/>
    </xf>
    <xf numFmtId="0" fontId="142" fillId="93" borderId="57" xfId="0" applyNumberFormat="1" applyFont="1" applyFill="1" applyBorder="1" applyAlignment="1">
      <alignment horizontal="center" vertical="center" wrapText="1"/>
    </xf>
    <xf numFmtId="0" fontId="142" fillId="93" borderId="60" xfId="0" applyNumberFormat="1" applyFont="1" applyFill="1" applyBorder="1" applyAlignment="1">
      <alignment horizontal="center" vertical="center"/>
    </xf>
    <xf numFmtId="0" fontId="142" fillId="93" borderId="35" xfId="0" applyNumberFormat="1" applyFont="1" applyFill="1" applyBorder="1" applyAlignment="1">
      <alignment horizontal="center" vertical="center"/>
    </xf>
    <xf numFmtId="165" fontId="142" fillId="93" borderId="60" xfId="0" applyNumberFormat="1" applyFont="1" applyFill="1" applyBorder="1" applyAlignment="1">
      <alignment horizontal="center" vertical="center"/>
    </xf>
    <xf numFmtId="165" fontId="142" fillId="93" borderId="61" xfId="0" applyNumberFormat="1" applyFont="1" applyFill="1" applyBorder="1" applyAlignment="1">
      <alignment horizontal="center" vertical="center"/>
    </xf>
    <xf numFmtId="10" fontId="142" fillId="93" borderId="61" xfId="0" applyNumberFormat="1" applyFont="1" applyFill="1" applyBorder="1" applyAlignment="1">
      <alignment horizontal="center" vertical="center"/>
    </xf>
    <xf numFmtId="0" fontId="142" fillId="93" borderId="62" xfId="0" applyNumberFormat="1" applyFont="1" applyFill="1" applyBorder="1" applyAlignment="1">
      <alignment horizontal="center" vertical="center" wrapText="1"/>
    </xf>
    <xf numFmtId="0" fontId="142" fillId="93" borderId="48" xfId="0" applyNumberFormat="1" applyFont="1" applyFill="1" applyBorder="1" applyAlignment="1">
      <alignment horizontal="center" vertical="center"/>
    </xf>
    <xf numFmtId="0" fontId="142" fillId="93" borderId="50" xfId="0" applyNumberFormat="1" applyFont="1" applyFill="1" applyBorder="1" applyAlignment="1">
      <alignment horizontal="center" vertical="center"/>
    </xf>
    <xf numFmtId="0" fontId="142" fillId="93" borderId="36" xfId="0" applyNumberFormat="1" applyFont="1" applyFill="1" applyBorder="1" applyAlignment="1">
      <alignment horizontal="center" vertical="center"/>
    </xf>
    <xf numFmtId="0" fontId="143" fillId="93" borderId="53" xfId="0" applyNumberFormat="1" applyFont="1" applyFill="1" applyBorder="1" applyAlignment="1">
      <alignment horizontal="center" vertical="top"/>
    </xf>
    <xf numFmtId="0" fontId="143" fillId="93" borderId="43" xfId="0" applyNumberFormat="1" applyFont="1" applyFill="1" applyBorder="1" applyAlignment="1">
      <alignment horizontal="center" vertical="top"/>
    </xf>
    <xf numFmtId="0" fontId="143" fillId="93" borderId="54" xfId="0" applyNumberFormat="1" applyFont="1" applyFill="1" applyBorder="1" applyAlignment="1">
      <alignment horizontal="center" vertical="top"/>
    </xf>
    <xf numFmtId="0" fontId="142" fillId="93" borderId="38" xfId="0" applyNumberFormat="1" applyFont="1" applyFill="1" applyBorder="1" applyAlignment="1">
      <alignment horizontal="left" vertical="center" wrapText="1"/>
    </xf>
    <xf numFmtId="0" fontId="142" fillId="93" borderId="49" xfId="0" applyNumberFormat="1" applyFont="1" applyFill="1" applyBorder="1" applyAlignment="1">
      <alignment horizontal="left" vertical="center" wrapText="1"/>
    </xf>
    <xf numFmtId="0" fontId="142" fillId="93" borderId="43" xfId="0" applyNumberFormat="1" applyFont="1" applyFill="1" applyBorder="1" applyAlignment="1">
      <alignment horizontal="left" vertical="center" wrapText="1"/>
    </xf>
    <xf numFmtId="0" fontId="142" fillId="93" borderId="0" xfId="0" applyNumberFormat="1" applyFont="1" applyFill="1" applyBorder="1" applyAlignment="1">
      <alignment horizontal="left"/>
    </xf>
    <xf numFmtId="0" fontId="142" fillId="93" borderId="0" xfId="0" applyFont="1" applyFill="1"/>
    <xf numFmtId="165" fontId="142" fillId="93" borderId="64" xfId="0" applyNumberFormat="1" applyFont="1" applyFill="1" applyBorder="1" applyAlignment="1">
      <alignment horizontal="center" vertical="center"/>
    </xf>
    <xf numFmtId="0" fontId="6" fillId="93" borderId="0" xfId="0" applyFont="1" applyFill="1" applyAlignment="1">
      <alignment vertical="center"/>
    </xf>
    <xf numFmtId="228" fontId="142" fillId="93" borderId="55" xfId="0" applyNumberFormat="1" applyFont="1" applyFill="1" applyBorder="1" applyAlignment="1">
      <alignment horizontal="center" vertical="center"/>
    </xf>
    <xf numFmtId="0" fontId="4" fillId="93" borderId="0" xfId="0" applyNumberFormat="1" applyFont="1" applyFill="1" applyBorder="1" applyAlignment="1">
      <alignment horizontal="right" vertical="center" wrapText="1"/>
    </xf>
    <xf numFmtId="0" fontId="1" fillId="93" borderId="0" xfId="0" applyNumberFormat="1" applyFont="1" applyFill="1" applyBorder="1" applyAlignment="1">
      <alignment horizontal="center" vertical="center"/>
    </xf>
    <xf numFmtId="0" fontId="142" fillId="93" borderId="0" xfId="0" applyNumberFormat="1" applyFont="1" applyFill="1" applyBorder="1" applyAlignment="1">
      <alignment horizontal="center" vertical="center"/>
    </xf>
    <xf numFmtId="0" fontId="141" fillId="93" borderId="0" xfId="0" applyNumberFormat="1" applyFont="1" applyFill="1" applyBorder="1" applyAlignment="1">
      <alignment horizontal="center" vertical="center"/>
    </xf>
    <xf numFmtId="0" fontId="143" fillId="93" borderId="42" xfId="0" applyNumberFormat="1" applyFont="1" applyFill="1" applyBorder="1" applyAlignment="1">
      <alignment horizontal="center" vertical="center"/>
    </xf>
    <xf numFmtId="0" fontId="0" fillId="93" borderId="0" xfId="0" applyFill="1" applyAlignment="1">
      <alignment vertical="center"/>
    </xf>
    <xf numFmtId="0" fontId="143" fillId="93" borderId="52" xfId="0" applyNumberFormat="1" applyFont="1" applyFill="1" applyBorder="1" applyAlignment="1">
      <alignment horizontal="center" vertical="top"/>
    </xf>
    <xf numFmtId="229" fontId="144" fillId="93" borderId="12" xfId="0" applyNumberFormat="1" applyFont="1" applyFill="1" applyBorder="1" applyAlignment="1">
      <alignment horizontal="center"/>
    </xf>
    <xf numFmtId="229" fontId="144" fillId="93" borderId="12" xfId="0" applyNumberFormat="1" applyFont="1" applyFill="1" applyBorder="1" applyAlignment="1">
      <alignment horizontal="center" vertical="center"/>
    </xf>
    <xf numFmtId="229" fontId="144" fillId="93" borderId="54" xfId="0" applyNumberFormat="1" applyFont="1" applyFill="1" applyBorder="1" applyAlignment="1">
      <alignment horizontal="center" vertical="center"/>
    </xf>
    <xf numFmtId="165" fontId="32" fillId="93" borderId="0" xfId="0" applyNumberFormat="1" applyFont="1" applyFill="1" applyAlignment="1">
      <alignment vertical="center"/>
    </xf>
    <xf numFmtId="0" fontId="32" fillId="93" borderId="0" xfId="0" applyFont="1" applyFill="1" applyAlignment="1">
      <alignment vertical="center"/>
    </xf>
    <xf numFmtId="0" fontId="32" fillId="93" borderId="0" xfId="0" applyFont="1" applyFill="1" applyAlignment="1">
      <alignment horizontal="center" vertical="center"/>
    </xf>
    <xf numFmtId="228" fontId="0" fillId="93" borderId="0" xfId="0" applyNumberFormat="1" applyFill="1" applyAlignment="1">
      <alignment vertical="center"/>
    </xf>
    <xf numFmtId="229" fontId="142" fillId="93" borderId="12" xfId="15517" applyNumberFormat="1" applyFont="1" applyFill="1" applyBorder="1" applyAlignment="1">
      <alignment horizontal="center" vertical="center"/>
    </xf>
    <xf numFmtId="229" fontId="142" fillId="93" borderId="54" xfId="15517" applyNumberFormat="1" applyFont="1" applyFill="1" applyBorder="1" applyAlignment="1">
      <alignment horizontal="center" vertical="center"/>
    </xf>
    <xf numFmtId="229" fontId="144" fillId="93" borderId="47" xfId="0" applyNumberFormat="1" applyFont="1" applyFill="1" applyBorder="1" applyAlignment="1">
      <alignment horizontal="center" vertical="center"/>
    </xf>
    <xf numFmtId="0" fontId="0" fillId="0" borderId="0" xfId="0"/>
    <xf numFmtId="0" fontId="4" fillId="93" borderId="12" xfId="0" applyNumberFormat="1" applyFont="1" applyFill="1" applyBorder="1" applyAlignment="1">
      <alignment horizontal="left" vertical="center"/>
    </xf>
    <xf numFmtId="0" fontId="4" fillId="93" borderId="48" xfId="0" applyNumberFormat="1" applyFont="1" applyFill="1" applyBorder="1" applyAlignment="1">
      <alignment horizontal="left" vertical="center" indent="2"/>
    </xf>
    <xf numFmtId="0" fontId="4" fillId="93" borderId="6" xfId="0" applyNumberFormat="1" applyFont="1" applyFill="1" applyBorder="1" applyAlignment="1">
      <alignment horizontal="left" vertical="center" indent="2"/>
    </xf>
    <xf numFmtId="0" fontId="4" fillId="93" borderId="39" xfId="0" applyNumberFormat="1" applyFont="1" applyFill="1" applyBorder="1" applyAlignment="1">
      <alignment horizontal="left" vertical="center" indent="2"/>
    </xf>
    <xf numFmtId="0" fontId="4" fillId="93" borderId="50" xfId="0" applyNumberFormat="1" applyFont="1" applyFill="1" applyBorder="1" applyAlignment="1">
      <alignment horizontal="left" vertical="center" indent="2"/>
    </xf>
    <xf numFmtId="0" fontId="4" fillId="93" borderId="51" xfId="0" applyNumberFormat="1" applyFont="1" applyFill="1" applyBorder="1" applyAlignment="1">
      <alignment horizontal="left" vertical="center" indent="2"/>
    </xf>
    <xf numFmtId="0" fontId="4" fillId="93" borderId="52" xfId="0" applyNumberFormat="1" applyFont="1" applyFill="1" applyBorder="1" applyAlignment="1">
      <alignment horizontal="left" vertical="center" indent="2"/>
    </xf>
    <xf numFmtId="0" fontId="4" fillId="93" borderId="36" xfId="0" applyNumberFormat="1" applyFont="1" applyFill="1" applyBorder="1" applyAlignment="1">
      <alignment horizontal="left" vertical="center"/>
    </xf>
    <xf numFmtId="0" fontId="4" fillId="93" borderId="9" xfId="0" applyNumberFormat="1" applyFont="1" applyFill="1" applyBorder="1" applyAlignment="1">
      <alignment horizontal="left" vertical="center"/>
    </xf>
    <xf numFmtId="0" fontId="4" fillId="93" borderId="37" xfId="0" applyNumberFormat="1" applyFont="1" applyFill="1" applyBorder="1" applyAlignment="1">
      <alignment horizontal="left" vertical="center"/>
    </xf>
    <xf numFmtId="0" fontId="4" fillId="93" borderId="48" xfId="0" applyNumberFormat="1" applyFont="1" applyFill="1" applyBorder="1" applyAlignment="1">
      <alignment horizontal="left" vertical="center" wrapText="1" indent="1"/>
    </xf>
    <xf numFmtId="0" fontId="4" fillId="93" borderId="6" xfId="0" applyNumberFormat="1" applyFont="1" applyFill="1" applyBorder="1" applyAlignment="1">
      <alignment horizontal="left" vertical="center" wrapText="1" indent="1"/>
    </xf>
    <xf numFmtId="0" fontId="4" fillId="93" borderId="39" xfId="0" applyNumberFormat="1" applyFont="1" applyFill="1" applyBorder="1" applyAlignment="1">
      <alignment horizontal="left" vertical="center" wrapText="1" indent="1"/>
    </xf>
    <xf numFmtId="0" fontId="4" fillId="93" borderId="48" xfId="0" applyNumberFormat="1" applyFont="1" applyFill="1" applyBorder="1" applyAlignment="1">
      <alignment horizontal="left" vertical="center" wrapText="1" indent="2"/>
    </xf>
    <xf numFmtId="0" fontId="4" fillId="93" borderId="6" xfId="0" applyNumberFormat="1" applyFont="1" applyFill="1" applyBorder="1" applyAlignment="1">
      <alignment horizontal="left" vertical="center" wrapText="1" indent="2"/>
    </xf>
    <xf numFmtId="0" fontId="4" fillId="93" borderId="39" xfId="0" applyNumberFormat="1" applyFont="1" applyFill="1" applyBorder="1" applyAlignment="1">
      <alignment horizontal="left" vertical="center" wrapText="1" indent="2"/>
    </xf>
    <xf numFmtId="0" fontId="4" fillId="93" borderId="48" xfId="0" applyNumberFormat="1" applyFont="1" applyFill="1" applyBorder="1" applyAlignment="1">
      <alignment horizontal="left" vertical="center"/>
    </xf>
    <xf numFmtId="0" fontId="4" fillId="93" borderId="6" xfId="0" applyNumberFormat="1" applyFont="1" applyFill="1" applyBorder="1" applyAlignment="1">
      <alignment horizontal="left" vertical="center"/>
    </xf>
    <xf numFmtId="0" fontId="4" fillId="93" borderId="39" xfId="0" applyNumberFormat="1" applyFont="1" applyFill="1" applyBorder="1" applyAlignment="1">
      <alignment horizontal="left" vertical="center"/>
    </xf>
    <xf numFmtId="0" fontId="4" fillId="93" borderId="48" xfId="0" applyNumberFormat="1" applyFont="1" applyFill="1" applyBorder="1" applyAlignment="1">
      <alignment horizontal="left" vertical="center" wrapText="1" indent="3"/>
    </xf>
    <xf numFmtId="0" fontId="4" fillId="93" borderId="6" xfId="0" applyNumberFormat="1" applyFont="1" applyFill="1" applyBorder="1" applyAlignment="1">
      <alignment horizontal="left" vertical="center" wrapText="1" indent="3"/>
    </xf>
    <xf numFmtId="0" fontId="4" fillId="93" borderId="39" xfId="0" applyNumberFormat="1" applyFont="1" applyFill="1" applyBorder="1" applyAlignment="1">
      <alignment horizontal="left" vertical="center" wrapText="1" indent="3"/>
    </xf>
    <xf numFmtId="0" fontId="4" fillId="93" borderId="41" xfId="0" applyNumberFormat="1" applyFont="1" applyFill="1" applyBorder="1" applyAlignment="1">
      <alignment horizontal="left" vertical="center" wrapText="1"/>
    </xf>
    <xf numFmtId="0" fontId="4" fillId="93" borderId="19" xfId="0" applyNumberFormat="1" applyFont="1" applyFill="1" applyBorder="1" applyAlignment="1">
      <alignment horizontal="left" vertical="center" wrapText="1"/>
    </xf>
    <xf numFmtId="0" fontId="4" fillId="93" borderId="42" xfId="0" applyNumberFormat="1" applyFont="1" applyFill="1" applyBorder="1" applyAlignment="1">
      <alignment horizontal="left" vertical="center" wrapText="1"/>
    </xf>
    <xf numFmtId="0" fontId="4" fillId="93" borderId="61" xfId="0" applyNumberFormat="1" applyFont="1" applyFill="1" applyBorder="1" applyAlignment="1">
      <alignment horizontal="left" vertical="center"/>
    </xf>
    <xf numFmtId="0" fontId="4" fillId="93" borderId="12" xfId="0" applyNumberFormat="1" applyFont="1" applyFill="1" applyBorder="1" applyAlignment="1">
      <alignment horizontal="left" vertical="center" wrapText="1"/>
    </xf>
    <xf numFmtId="0" fontId="4" fillId="93" borderId="48" xfId="0" applyNumberFormat="1" applyFont="1" applyFill="1" applyBorder="1" applyAlignment="1">
      <alignment horizontal="left" vertical="center" indent="4"/>
    </xf>
    <xf numFmtId="0" fontId="4" fillId="93" borderId="6" xfId="0" applyNumberFormat="1" applyFont="1" applyFill="1" applyBorder="1" applyAlignment="1">
      <alignment horizontal="left" vertical="center" indent="4"/>
    </xf>
    <xf numFmtId="0" fontId="4" fillId="93" borderId="39" xfId="0" applyNumberFormat="1" applyFont="1" applyFill="1" applyBorder="1" applyAlignment="1">
      <alignment horizontal="left" vertical="center" indent="4"/>
    </xf>
    <xf numFmtId="0" fontId="4" fillId="93" borderId="48" xfId="0" applyNumberFormat="1" applyFont="1" applyFill="1" applyBorder="1" applyAlignment="1">
      <alignment horizontal="left" vertical="center" indent="1"/>
    </xf>
    <xf numFmtId="0" fontId="4" fillId="93" borderId="6" xfId="0" applyNumberFormat="1" applyFont="1" applyFill="1" applyBorder="1" applyAlignment="1">
      <alignment horizontal="left" vertical="center" indent="1"/>
    </xf>
    <xf numFmtId="0" fontId="4" fillId="93" borderId="39" xfId="0" applyNumberFormat="1" applyFont="1" applyFill="1" applyBorder="1" applyAlignment="1">
      <alignment horizontal="left" vertical="center" indent="1"/>
    </xf>
    <xf numFmtId="0" fontId="4" fillId="93" borderId="50" xfId="0" applyNumberFormat="1" applyFont="1" applyFill="1" applyBorder="1" applyAlignment="1">
      <alignment horizontal="left" vertical="center" indent="1"/>
    </xf>
    <xf numFmtId="0" fontId="4" fillId="93" borderId="51" xfId="0" applyNumberFormat="1" applyFont="1" applyFill="1" applyBorder="1" applyAlignment="1">
      <alignment horizontal="left" vertical="center" indent="1"/>
    </xf>
    <xf numFmtId="0" fontId="4" fillId="93" borderId="52" xfId="0" applyNumberFormat="1" applyFont="1" applyFill="1" applyBorder="1" applyAlignment="1">
      <alignment horizontal="left" vertical="center" indent="1"/>
    </xf>
    <xf numFmtId="0" fontId="4" fillId="93" borderId="48" xfId="0" applyNumberFormat="1" applyFont="1" applyFill="1" applyBorder="1" applyAlignment="1">
      <alignment horizontal="left" vertical="center" indent="3"/>
    </xf>
    <xf numFmtId="0" fontId="4" fillId="93" borderId="6" xfId="0" applyNumberFormat="1" applyFont="1" applyFill="1" applyBorder="1" applyAlignment="1">
      <alignment horizontal="left" vertical="center" indent="3"/>
    </xf>
    <xf numFmtId="0" fontId="4" fillId="93" borderId="39" xfId="0" applyNumberFormat="1" applyFont="1" applyFill="1" applyBorder="1" applyAlignment="1">
      <alignment horizontal="left" vertical="center" indent="3"/>
    </xf>
    <xf numFmtId="0" fontId="4" fillId="93" borderId="48" xfId="0" applyNumberFormat="1" applyFont="1" applyFill="1" applyBorder="1" applyAlignment="1">
      <alignment horizontal="left" vertical="center" wrapText="1" indent="4"/>
    </xf>
    <xf numFmtId="0" fontId="4" fillId="93" borderId="6" xfId="0" applyNumberFormat="1" applyFont="1" applyFill="1" applyBorder="1" applyAlignment="1">
      <alignment horizontal="left" vertical="center" wrapText="1" indent="4"/>
    </xf>
    <xf numFmtId="0" fontId="4" fillId="93" borderId="39" xfId="0" applyNumberFormat="1" applyFont="1" applyFill="1" applyBorder="1" applyAlignment="1">
      <alignment horizontal="left" vertical="center" wrapText="1" indent="4"/>
    </xf>
    <xf numFmtId="0" fontId="4" fillId="93" borderId="48" xfId="0" applyNumberFormat="1" applyFont="1" applyFill="1" applyBorder="1" applyAlignment="1">
      <alignment horizontal="left" vertical="center" indent="5"/>
    </xf>
    <xf numFmtId="0" fontId="4" fillId="93" borderId="6" xfId="0" applyNumberFormat="1" applyFont="1" applyFill="1" applyBorder="1" applyAlignment="1">
      <alignment horizontal="left" vertical="center" indent="5"/>
    </xf>
    <xf numFmtId="0" fontId="4" fillId="93" borderId="39" xfId="0" applyNumberFormat="1" applyFont="1" applyFill="1" applyBorder="1" applyAlignment="1">
      <alignment horizontal="left" vertical="center" indent="5"/>
    </xf>
    <xf numFmtId="0" fontId="4" fillId="93" borderId="41" xfId="0" applyNumberFormat="1" applyFont="1" applyFill="1" applyBorder="1" applyAlignment="1">
      <alignment horizontal="left" vertical="center"/>
    </xf>
    <xf numFmtId="0" fontId="4" fillId="93" borderId="19" xfId="0" applyNumberFormat="1" applyFont="1" applyFill="1" applyBorder="1" applyAlignment="1">
      <alignment horizontal="left" vertical="center"/>
    </xf>
    <xf numFmtId="0" fontId="4" fillId="93" borderId="42" xfId="0" applyNumberFormat="1" applyFont="1" applyFill="1" applyBorder="1" applyAlignment="1">
      <alignment horizontal="left" vertical="center"/>
    </xf>
    <xf numFmtId="0" fontId="142" fillId="93" borderId="58" xfId="0" applyNumberFormat="1" applyFont="1" applyFill="1" applyBorder="1" applyAlignment="1">
      <alignment horizontal="left" vertical="center"/>
    </xf>
    <xf numFmtId="0" fontId="142" fillId="93" borderId="16" xfId="0" applyNumberFormat="1" applyFont="1" applyFill="1" applyBorder="1" applyAlignment="1">
      <alignment horizontal="left" vertical="center"/>
    </xf>
    <xf numFmtId="0" fontId="142" fillId="93" borderId="34" xfId="0" applyNumberFormat="1" applyFont="1" applyFill="1" applyBorder="1" applyAlignment="1">
      <alignment horizontal="left" vertical="center"/>
    </xf>
    <xf numFmtId="0" fontId="4" fillId="93" borderId="29" xfId="0" applyNumberFormat="1" applyFont="1" applyFill="1" applyBorder="1" applyAlignment="1">
      <alignment horizontal="center" vertical="center"/>
    </xf>
    <xf numFmtId="0" fontId="4" fillId="93" borderId="30" xfId="0" applyNumberFormat="1" applyFont="1" applyFill="1" applyBorder="1" applyAlignment="1">
      <alignment horizontal="center" vertical="center"/>
    </xf>
    <xf numFmtId="0" fontId="1" fillId="93" borderId="44" xfId="0" applyNumberFormat="1" applyFont="1" applyFill="1" applyBorder="1" applyAlignment="1">
      <alignment horizontal="center" vertical="center"/>
    </xf>
    <xf numFmtId="0" fontId="1" fillId="93" borderId="23" xfId="0" applyNumberFormat="1" applyFont="1" applyFill="1" applyBorder="1" applyAlignment="1">
      <alignment horizontal="center" vertical="center"/>
    </xf>
    <xf numFmtId="0" fontId="1" fillId="93" borderId="45" xfId="0" applyNumberFormat="1" applyFont="1" applyFill="1" applyBorder="1" applyAlignment="1">
      <alignment horizontal="center" vertical="center"/>
    </xf>
    <xf numFmtId="0" fontId="4" fillId="93" borderId="33" xfId="0" applyNumberFormat="1" applyFont="1" applyFill="1" applyBorder="1" applyAlignment="1">
      <alignment horizontal="center" vertical="center" wrapText="1"/>
    </xf>
    <xf numFmtId="0" fontId="4" fillId="93" borderId="38" xfId="0" applyNumberFormat="1" applyFont="1" applyFill="1" applyBorder="1" applyAlignment="1">
      <alignment horizontal="center" vertical="center"/>
    </xf>
    <xf numFmtId="0" fontId="4" fillId="93" borderId="35" xfId="0" applyNumberFormat="1" applyFont="1" applyFill="1" applyBorder="1" applyAlignment="1">
      <alignment horizontal="center" vertical="center" wrapText="1"/>
    </xf>
    <xf numFmtId="0" fontId="4" fillId="93" borderId="34" xfId="0" applyNumberFormat="1" applyFont="1" applyFill="1" applyBorder="1" applyAlignment="1">
      <alignment horizontal="center" vertical="center" wrapText="1"/>
    </xf>
    <xf numFmtId="0" fontId="4" fillId="93" borderId="16" xfId="0" applyNumberFormat="1" applyFont="1" applyFill="1" applyBorder="1" applyAlignment="1">
      <alignment horizontal="center" vertical="center"/>
    </xf>
    <xf numFmtId="0" fontId="4" fillId="93" borderId="34" xfId="0" applyNumberFormat="1" applyFont="1" applyFill="1" applyBorder="1" applyAlignment="1">
      <alignment horizontal="center" vertical="center"/>
    </xf>
    <xf numFmtId="0" fontId="4" fillId="93" borderId="33" xfId="0" applyNumberFormat="1" applyFont="1" applyFill="1" applyBorder="1" applyAlignment="1">
      <alignment horizontal="center" vertical="center"/>
    </xf>
    <xf numFmtId="0" fontId="143" fillId="93" borderId="50" xfId="0" applyNumberFormat="1" applyFont="1" applyFill="1" applyBorder="1" applyAlignment="1">
      <alignment horizontal="center" vertical="top"/>
    </xf>
    <xf numFmtId="0" fontId="143" fillId="93" borderId="51" xfId="0" applyNumberFormat="1" applyFont="1" applyFill="1" applyBorder="1" applyAlignment="1">
      <alignment horizontal="center" vertical="top"/>
    </xf>
    <xf numFmtId="0" fontId="143" fillId="93" borderId="52" xfId="0" applyNumberFormat="1" applyFont="1" applyFill="1" applyBorder="1" applyAlignment="1">
      <alignment horizontal="center" vertical="top"/>
    </xf>
    <xf numFmtId="0" fontId="4" fillId="93" borderId="31" xfId="0" applyNumberFormat="1" applyFont="1" applyFill="1" applyBorder="1" applyAlignment="1">
      <alignment horizontal="center" vertical="center"/>
    </xf>
    <xf numFmtId="0" fontId="4" fillId="93" borderId="18" xfId="0" applyNumberFormat="1" applyFont="1" applyFill="1" applyBorder="1" applyAlignment="1">
      <alignment horizontal="center" vertical="center"/>
    </xf>
    <xf numFmtId="0" fontId="4" fillId="93" borderId="32" xfId="0" applyNumberFormat="1" applyFont="1" applyFill="1" applyBorder="1" applyAlignment="1">
      <alignment horizontal="center" vertical="center"/>
    </xf>
    <xf numFmtId="0" fontId="4" fillId="93" borderId="36" xfId="0" applyNumberFormat="1" applyFont="1" applyFill="1" applyBorder="1" applyAlignment="1">
      <alignment horizontal="center" vertical="center"/>
    </xf>
    <xf numFmtId="0" fontId="4" fillId="93" borderId="9" xfId="0" applyNumberFormat="1" applyFont="1" applyFill="1" applyBorder="1" applyAlignment="1">
      <alignment horizontal="center" vertical="center"/>
    </xf>
    <xf numFmtId="0" fontId="4" fillId="93" borderId="37" xfId="0" applyNumberFormat="1" applyFont="1" applyFill="1" applyBorder="1" applyAlignment="1">
      <alignment horizontal="center" vertical="center"/>
    </xf>
    <xf numFmtId="0" fontId="4" fillId="93" borderId="48" xfId="0" applyNumberFormat="1" applyFont="1" applyFill="1" applyBorder="1" applyAlignment="1">
      <alignment horizontal="left" vertical="center" wrapText="1"/>
    </xf>
    <xf numFmtId="0" fontId="4" fillId="93" borderId="6" xfId="0" applyNumberFormat="1" applyFont="1" applyFill="1" applyBorder="1" applyAlignment="1">
      <alignment horizontal="left" vertical="center" wrapText="1"/>
    </xf>
    <xf numFmtId="0" fontId="4" fillId="93" borderId="39" xfId="0" applyNumberFormat="1" applyFont="1" applyFill="1" applyBorder="1" applyAlignment="1">
      <alignment horizontal="left" vertical="center" wrapText="1"/>
    </xf>
    <xf numFmtId="0" fontId="4" fillId="93" borderId="54" xfId="0" applyNumberFormat="1" applyFont="1" applyFill="1" applyBorder="1" applyAlignment="1">
      <alignment horizontal="left" vertical="center"/>
    </xf>
    <xf numFmtId="0" fontId="4" fillId="93" borderId="50" xfId="0" applyNumberFormat="1" applyFont="1" applyFill="1" applyBorder="1" applyAlignment="1">
      <alignment horizontal="left" vertical="center"/>
    </xf>
    <xf numFmtId="0" fontId="4" fillId="93" borderId="51" xfId="0" applyNumberFormat="1" applyFont="1" applyFill="1" applyBorder="1" applyAlignment="1">
      <alignment horizontal="left" vertical="center"/>
    </xf>
    <xf numFmtId="0" fontId="4" fillId="93" borderId="52" xfId="0" applyNumberFormat="1" applyFont="1" applyFill="1" applyBorder="1" applyAlignment="1">
      <alignment horizontal="left" vertical="center"/>
    </xf>
    <xf numFmtId="0" fontId="1" fillId="93" borderId="59" xfId="0" applyNumberFormat="1" applyFont="1" applyFill="1" applyBorder="1" applyAlignment="1">
      <alignment horizontal="center" vertical="center"/>
    </xf>
    <xf numFmtId="0" fontId="1" fillId="93" borderId="18" xfId="0" applyNumberFormat="1" applyFont="1" applyFill="1" applyBorder="1" applyAlignment="1">
      <alignment horizontal="center" vertical="center"/>
    </xf>
    <xf numFmtId="0" fontId="1" fillId="93" borderId="63" xfId="0" applyNumberFormat="1" applyFont="1" applyFill="1" applyBorder="1" applyAlignment="1">
      <alignment horizontal="center" vertical="center"/>
    </xf>
    <xf numFmtId="0" fontId="0" fillId="93" borderId="0" xfId="0" applyFill="1" applyAlignment="1">
      <alignment vertical="center"/>
    </xf>
    <xf numFmtId="0" fontId="4" fillId="93" borderId="0" xfId="0" applyNumberFormat="1" applyFont="1" applyFill="1" applyBorder="1" applyAlignment="1">
      <alignment horizontal="right" vertical="center" wrapText="1"/>
    </xf>
    <xf numFmtId="0" fontId="1" fillId="93" borderId="0" xfId="0" applyNumberFormat="1" applyFont="1" applyFill="1" applyBorder="1" applyAlignment="1">
      <alignment horizontal="center" vertical="center"/>
    </xf>
    <xf numFmtId="0" fontId="142" fillId="93" borderId="0" xfId="0" applyNumberFormat="1" applyFont="1" applyFill="1" applyBorder="1" applyAlignment="1">
      <alignment horizontal="center" vertical="center"/>
    </xf>
    <xf numFmtId="0" fontId="141" fillId="93" borderId="9" xfId="0" applyNumberFormat="1" applyFont="1" applyFill="1" applyBorder="1" applyAlignment="1">
      <alignment horizontal="center" vertical="center" wrapText="1"/>
    </xf>
    <xf numFmtId="49" fontId="6" fillId="93" borderId="9" xfId="0" applyNumberFormat="1" applyFont="1" applyFill="1" applyBorder="1" applyAlignment="1">
      <alignment horizontal="left" vertical="center" wrapText="1"/>
    </xf>
    <xf numFmtId="0" fontId="141" fillId="93" borderId="0" xfId="0" applyNumberFormat="1" applyFont="1" applyFill="1" applyBorder="1" applyAlignment="1">
      <alignment horizontal="center" vertical="center"/>
    </xf>
    <xf numFmtId="0" fontId="143" fillId="93" borderId="41" xfId="0" applyNumberFormat="1" applyFont="1" applyFill="1" applyBorder="1" applyAlignment="1">
      <alignment horizontal="center" vertical="center"/>
    </xf>
    <xf numFmtId="0" fontId="143" fillId="93" borderId="19" xfId="0" applyNumberFormat="1" applyFont="1" applyFill="1" applyBorder="1" applyAlignment="1">
      <alignment horizontal="center" vertical="center"/>
    </xf>
    <xf numFmtId="0" fontId="143" fillId="93" borderId="42" xfId="0" applyNumberFormat="1" applyFont="1" applyFill="1" applyBorder="1" applyAlignment="1">
      <alignment horizontal="center" vertical="center"/>
    </xf>
    <xf numFmtId="0" fontId="4" fillId="93" borderId="31" xfId="0" applyNumberFormat="1" applyFont="1" applyFill="1" applyBorder="1" applyAlignment="1">
      <alignment horizontal="left" vertical="center"/>
    </xf>
    <xf numFmtId="0" fontId="4" fillId="93" borderId="18" xfId="0" applyNumberFormat="1" applyFont="1" applyFill="1" applyBorder="1" applyAlignment="1">
      <alignment horizontal="left" vertical="center"/>
    </xf>
    <xf numFmtId="0" fontId="4" fillId="93" borderId="32" xfId="0" applyNumberFormat="1" applyFont="1" applyFill="1" applyBorder="1" applyAlignment="1">
      <alignment horizontal="left" vertical="center"/>
    </xf>
    <xf numFmtId="0" fontId="6" fillId="93" borderId="9" xfId="0" applyNumberFormat="1" applyFont="1" applyFill="1" applyBorder="1" applyAlignment="1">
      <alignment horizontal="left" vertical="center" wrapText="1"/>
    </xf>
    <xf numFmtId="0" fontId="142" fillId="93" borderId="0" xfId="0" applyFont="1" applyFill="1" applyAlignment="1">
      <alignment horizontal="left" wrapText="1"/>
    </xf>
    <xf numFmtId="0" fontId="4" fillId="93" borderId="36" xfId="0" applyNumberFormat="1" applyFont="1" applyFill="1" applyBorder="1" applyAlignment="1">
      <alignment horizontal="left" vertical="center" wrapText="1"/>
    </xf>
    <xf numFmtId="0" fontId="4" fillId="93" borderId="9" xfId="0" applyNumberFormat="1" applyFont="1" applyFill="1" applyBorder="1" applyAlignment="1">
      <alignment horizontal="left" vertical="center" wrapText="1"/>
    </xf>
    <xf numFmtId="0" fontId="4" fillId="93" borderId="37" xfId="0" applyNumberFormat="1" applyFont="1" applyFill="1" applyBorder="1" applyAlignment="1">
      <alignment horizontal="left" vertical="center" wrapText="1"/>
    </xf>
    <xf numFmtId="229" fontId="142" fillId="93" borderId="12" xfId="13125" applyNumberFormat="1" applyFont="1" applyFill="1" applyBorder="1" applyAlignment="1">
      <alignment horizontal="center" vertical="center"/>
    </xf>
    <xf numFmtId="165" fontId="142" fillId="93" borderId="30" xfId="0" applyNumberFormat="1" applyFont="1" applyFill="1" applyBorder="1" applyAlignment="1">
      <alignment horizontal="center" vertical="center"/>
    </xf>
    <xf numFmtId="229" fontId="32" fillId="93" borderId="12" xfId="0" applyNumberFormat="1" applyFont="1" applyFill="1" applyBorder="1"/>
    <xf numFmtId="229" fontId="142" fillId="93" borderId="12" xfId="0" applyNumberFormat="1" applyFont="1" applyFill="1" applyBorder="1" applyAlignment="1">
      <alignment horizontal="center" vertical="center"/>
    </xf>
    <xf numFmtId="229" fontId="142" fillId="93" borderId="54" xfId="0" applyNumberFormat="1" applyFont="1" applyFill="1" applyBorder="1" applyAlignment="1">
      <alignment horizontal="center" vertical="center"/>
    </xf>
  </cellXfs>
  <cellStyles count="15518">
    <cellStyle name=" 1" xfId="1" xr:uid="{00000000-0005-0000-0000-000000000000}"/>
    <cellStyle name=" 1 2" xfId="2" xr:uid="{00000000-0005-0000-0000-000001000000}"/>
    <cellStyle name=" 1_Stage1" xfId="3" xr:uid="{00000000-0005-0000-0000-000002000000}"/>
    <cellStyle name="%" xfId="4" xr:uid="{00000000-0005-0000-0000-000003000000}"/>
    <cellStyle name="% 2" xfId="5" xr:uid="{00000000-0005-0000-0000-000004000000}"/>
    <cellStyle name="%_Inputs" xfId="6" xr:uid="{00000000-0005-0000-0000-000005000000}"/>
    <cellStyle name="%_Inputs (const)" xfId="7" xr:uid="{00000000-0005-0000-0000-000006000000}"/>
    <cellStyle name="%_Inputs Co" xfId="8" xr:uid="{00000000-0005-0000-0000-000007000000}"/>
    <cellStyle name="%_Inputs Co 2" xfId="9" xr:uid="{00000000-0005-0000-0000-000008000000}"/>
    <cellStyle name="%_Денежный поток ЗАО ЭПИ-2008г.(в объемах декабря)2811  ПОСЛЕДНИЙ (Перераб. с изм. старахованием)" xfId="10" xr:uid="{00000000-0005-0000-0000-000009000000}"/>
    <cellStyle name=";;;" xfId="11" xr:uid="{00000000-0005-0000-0000-00000A000000}"/>
    <cellStyle name="]_x000d__x000a_Zoomed=1_x000d__x000a_Row=0_x000d__x000a_Column=0_x000d__x000a_Height=0_x000d__x000a_Width=0_x000d__x000a_FontName=FoxFont_x000d__x000a_FontStyle=0_x000d__x000a_FontSize=9_x000d__x000a_PrtFontName=FoxPrin" xfId="12" xr:uid="{00000000-0005-0000-0000-00000B000000}"/>
    <cellStyle name="]_x000d__x000a_Zoomed=1_x000d__x000a_Row=0_x000d__x000a_Column=0_x000d__x000a_Height=0_x000d__x000a_Width=0_x000d__x000a_FontName=FoxFont_x000d__x000a_FontStyle=0_x000d__x000a_FontSize=9_x000d__x000a_PrtFontName=FoxPrin 2" xfId="13" xr:uid="{00000000-0005-0000-0000-00000C000000}"/>
    <cellStyle name="]_x000d__x000a_Zoomed=1_x000d__x000a_Row=0_x000d__x000a_Column=0_x000d__x000a_Height=0_x000d__x000a_Width=0_x000d__x000a_FontName=FoxFont_x000d__x000a_FontStyle=0_x000d__x000a_FontSize=9_x000d__x000a_PrtFontName=FoxPrin 3" xfId="14" xr:uid="{00000000-0005-0000-0000-00000D000000}"/>
    <cellStyle name="ˆ’ŽƒŽ‚›‰" xfId="15" xr:uid="{00000000-0005-0000-0000-00000E000000}"/>
    <cellStyle name="ˆ’ŽƒŽ‚›‰ 2" xfId="16" xr:uid="{00000000-0005-0000-0000-00000F000000}"/>
    <cellStyle name="ˆ’ŽƒŽ‚›‰ 2 10" xfId="17" xr:uid="{00000000-0005-0000-0000-000010000000}"/>
    <cellStyle name="ˆ’ŽƒŽ‚›‰ 2 11" xfId="18" xr:uid="{00000000-0005-0000-0000-000011000000}"/>
    <cellStyle name="ˆ’ŽƒŽ‚›‰ 2 12" xfId="19" xr:uid="{00000000-0005-0000-0000-000012000000}"/>
    <cellStyle name="ˆ’ŽƒŽ‚›‰ 2 2" xfId="20" xr:uid="{00000000-0005-0000-0000-000013000000}"/>
    <cellStyle name="ˆ’ŽƒŽ‚›‰ 2 3" xfId="21" xr:uid="{00000000-0005-0000-0000-000014000000}"/>
    <cellStyle name="ˆ’ŽƒŽ‚›‰ 2 4" xfId="22" xr:uid="{00000000-0005-0000-0000-000015000000}"/>
    <cellStyle name="ˆ’ŽƒŽ‚›‰ 2 5" xfId="23" xr:uid="{00000000-0005-0000-0000-000016000000}"/>
    <cellStyle name="ˆ’ŽƒŽ‚›‰ 2 6" xfId="24" xr:uid="{00000000-0005-0000-0000-000017000000}"/>
    <cellStyle name="ˆ’ŽƒŽ‚›‰ 2 7" xfId="25" xr:uid="{00000000-0005-0000-0000-000018000000}"/>
    <cellStyle name="ˆ’ŽƒŽ‚›‰ 2 8" xfId="26" xr:uid="{00000000-0005-0000-0000-000019000000}"/>
    <cellStyle name="ˆ’ŽƒŽ‚›‰ 2 9" xfId="27" xr:uid="{00000000-0005-0000-0000-00001A000000}"/>
    <cellStyle name="ˆ’ŽƒŽ‚›‰ 3" xfId="28" xr:uid="{00000000-0005-0000-0000-00001B000000}"/>
    <cellStyle name="ˆ’ŽƒŽ‚›‰ 3 10" xfId="29" xr:uid="{00000000-0005-0000-0000-00001C000000}"/>
    <cellStyle name="ˆ’ŽƒŽ‚›‰ 3 11" xfId="30" xr:uid="{00000000-0005-0000-0000-00001D000000}"/>
    <cellStyle name="ˆ’ŽƒŽ‚›‰ 3 12" xfId="31" xr:uid="{00000000-0005-0000-0000-00001E000000}"/>
    <cellStyle name="ˆ’ŽƒŽ‚›‰ 3 2" xfId="32" xr:uid="{00000000-0005-0000-0000-00001F000000}"/>
    <cellStyle name="ˆ’ŽƒŽ‚›‰ 3 3" xfId="33" xr:uid="{00000000-0005-0000-0000-000020000000}"/>
    <cellStyle name="ˆ’ŽƒŽ‚›‰ 3 4" xfId="34" xr:uid="{00000000-0005-0000-0000-000021000000}"/>
    <cellStyle name="ˆ’ŽƒŽ‚›‰ 3 5" xfId="35" xr:uid="{00000000-0005-0000-0000-000022000000}"/>
    <cellStyle name="ˆ’ŽƒŽ‚›‰ 3 6" xfId="36" xr:uid="{00000000-0005-0000-0000-000023000000}"/>
    <cellStyle name="ˆ’ŽƒŽ‚›‰ 3 7" xfId="37" xr:uid="{00000000-0005-0000-0000-000024000000}"/>
    <cellStyle name="ˆ’ŽƒŽ‚›‰ 3 8" xfId="38" xr:uid="{00000000-0005-0000-0000-000025000000}"/>
    <cellStyle name="ˆ’ŽƒŽ‚›‰ 3 9" xfId="39" xr:uid="{00000000-0005-0000-0000-000026000000}"/>
    <cellStyle name="ˆ’ŽƒŽ‚›‰ 4" xfId="40" xr:uid="{00000000-0005-0000-0000-000027000000}"/>
    <cellStyle name="ˆ’ŽƒŽ‚›‰ 4 10" xfId="41" xr:uid="{00000000-0005-0000-0000-000028000000}"/>
    <cellStyle name="ˆ’ŽƒŽ‚›‰ 4 2" xfId="42" xr:uid="{00000000-0005-0000-0000-000029000000}"/>
    <cellStyle name="ˆ’ŽƒŽ‚›‰ 4 3" xfId="43" xr:uid="{00000000-0005-0000-0000-00002A000000}"/>
    <cellStyle name="ˆ’ŽƒŽ‚›‰ 4 4" xfId="44" xr:uid="{00000000-0005-0000-0000-00002B000000}"/>
    <cellStyle name="ˆ’ŽƒŽ‚›‰ 4 5" xfId="45" xr:uid="{00000000-0005-0000-0000-00002C000000}"/>
    <cellStyle name="ˆ’ŽƒŽ‚›‰ 4 6" xfId="46" xr:uid="{00000000-0005-0000-0000-00002D000000}"/>
    <cellStyle name="ˆ’ŽƒŽ‚›‰ 4 7" xfId="47" xr:uid="{00000000-0005-0000-0000-00002E000000}"/>
    <cellStyle name="ˆ’ŽƒŽ‚›‰ 4 8" xfId="48" xr:uid="{00000000-0005-0000-0000-00002F000000}"/>
    <cellStyle name="ˆ’ŽƒŽ‚›‰ 4 9" xfId="49" xr:uid="{00000000-0005-0000-0000-000030000000}"/>
    <cellStyle name="ˆ’ŽƒŽ‚›‰ 5" xfId="50" xr:uid="{00000000-0005-0000-0000-000031000000}"/>
    <cellStyle name="ˆ’ŽƒŽ‚›‰ 5 10" xfId="51" xr:uid="{00000000-0005-0000-0000-000032000000}"/>
    <cellStyle name="ˆ’ŽƒŽ‚›‰ 5 2" xfId="52" xr:uid="{00000000-0005-0000-0000-000033000000}"/>
    <cellStyle name="ˆ’ŽƒŽ‚›‰ 5 3" xfId="53" xr:uid="{00000000-0005-0000-0000-000034000000}"/>
    <cellStyle name="ˆ’ŽƒŽ‚›‰ 5 4" xfId="54" xr:uid="{00000000-0005-0000-0000-000035000000}"/>
    <cellStyle name="ˆ’ŽƒŽ‚›‰ 5 5" xfId="55" xr:uid="{00000000-0005-0000-0000-000036000000}"/>
    <cellStyle name="ˆ’ŽƒŽ‚›‰ 5 6" xfId="56" xr:uid="{00000000-0005-0000-0000-000037000000}"/>
    <cellStyle name="ˆ’ŽƒŽ‚›‰ 5 7" xfId="57" xr:uid="{00000000-0005-0000-0000-000038000000}"/>
    <cellStyle name="ˆ’ŽƒŽ‚›‰ 5 8" xfId="58" xr:uid="{00000000-0005-0000-0000-000039000000}"/>
    <cellStyle name="ˆ’ŽƒŽ‚›‰ 5 9" xfId="59" xr:uid="{00000000-0005-0000-0000-00003A000000}"/>
    <cellStyle name="ˆ’ŽƒŽ‚›‰ 6" xfId="60" xr:uid="{00000000-0005-0000-0000-00003B000000}"/>
    <cellStyle name="ˆ’ŽƒŽ‚›‰ 7" xfId="61" xr:uid="{00000000-0005-0000-0000-00003C000000}"/>
    <cellStyle name="ˆ’ŽƒŽ‚›‰ 8" xfId="62" xr:uid="{00000000-0005-0000-0000-00003D000000}"/>
    <cellStyle name="_ ТЭЦ февраль 04г" xfId="63" xr:uid="{00000000-0005-0000-0000-00003E000000}"/>
    <cellStyle name="_!!! Приобретение ОС (новая форма)" xfId="64" xr:uid="{00000000-0005-0000-0000-00003F000000}"/>
    <cellStyle name="_!!! Энергия анализ (форма)" xfId="65" xr:uid="{00000000-0005-0000-0000-000040000000}"/>
    <cellStyle name="_!!!Проект 3 кв ТОиР Красноярск" xfId="66" xr:uid="{00000000-0005-0000-0000-000041000000}"/>
    <cellStyle name="_(пример расчета)испр" xfId="67" xr:uid="{00000000-0005-0000-0000-000042000000}"/>
    <cellStyle name="__БДР и БДДС 2006 г по ПМЭС согл Мазепина" xfId="68" xr:uid="{00000000-0005-0000-0000-000043000000}"/>
    <cellStyle name="__БДР и БДДС 2006 г по ПМЭС утв 1 2 3 4кв 06 вер 3-2-3 ред Еремкин" xfId="69" xr:uid="{00000000-0005-0000-0000-000044000000}"/>
    <cellStyle name="__ПЭПиБюджет ЕНЭС ОПМЭС 2006_34млн" xfId="70" xr:uid="{00000000-0005-0000-0000-000045000000}"/>
    <cellStyle name="__ПЭПиБюджет ЕНЭС ОПМЭС 2006_34млн_15_2 1 6 1" xfId="71" xr:uid="{00000000-0005-0000-0000-000046000000}"/>
    <cellStyle name="__ПЭПиБюджет ЕНЭС ОПМЭС 2006_34млн_Анализ 15_БДР и БДДС Омское 2007" xfId="72" xr:uid="{00000000-0005-0000-0000-000047000000}"/>
    <cellStyle name="__ПЭПиБюджет ЕНЭС ОПМЭС 2006_34млн_БДР МСК 1кв07 от Сергея 20 04 07" xfId="73" xr:uid="{00000000-0005-0000-0000-000048000000}"/>
    <cellStyle name="__ПЭПиБюджет ЕНЭС ОПМЭС 2006_34млн_БДР МСК 1кв07 от Сергея 20 04 07_БДР и БДДС сети ФСК ОП 2008" xfId="74" xr:uid="{00000000-0005-0000-0000-000049000000}"/>
    <cellStyle name="__ПЭПиБюджет ЕНЭС ОПМЭС 2006_34млн_БДР МСК 1кв07 от Сергея 20 04 07_формы бюджетов к защите 2008 года" xfId="75" xr:uid="{00000000-0005-0000-0000-00004A000000}"/>
    <cellStyle name="__ПЭПиБюджет ЕНЭС ОПМЭС 2006_34млн_формы бюджетов к защите 2008 года" xfId="76" xr:uid="{00000000-0005-0000-0000-00004B000000}"/>
    <cellStyle name="__ПЭПиБюджет на 2006г том числе ПСУиС" xfId="77" xr:uid="{00000000-0005-0000-0000-00004C000000}"/>
    <cellStyle name="__ПЭПиБюджет на 2006г том числе ПСУиС_091105" xfId="78" xr:uid="{00000000-0005-0000-0000-00004D000000}"/>
    <cellStyle name="__ПЭПиБюджет на 2006г том числе ПСУиС_091105_15_2 1 6 1" xfId="79" xr:uid="{00000000-0005-0000-0000-00004E000000}"/>
    <cellStyle name="__ПЭПиБюджет на 2006г том числе ПСУиС_091105_Анализ 15_БДР и БДДС Омское 2007" xfId="80" xr:uid="{00000000-0005-0000-0000-00004F000000}"/>
    <cellStyle name="__ПЭПиБюджет на 2006г том числе ПСУиС_091105_БДР МСК 1кв07 от Сергея 20 04 07" xfId="81" xr:uid="{00000000-0005-0000-0000-000050000000}"/>
    <cellStyle name="__ПЭПиБюджет на 2006г том числе ПСУиС_091105_БДР МСК 1кв07 от Сергея 20 04 07_БДР и БДДС сети ФСК ОП 2008" xfId="82" xr:uid="{00000000-0005-0000-0000-000051000000}"/>
    <cellStyle name="__ПЭПиБюджет на 2006г том числе ПСУиС_091105_БДР МСК 1кв07 от Сергея 20 04 07_формы бюджетов к защите 2008 года" xfId="83" xr:uid="{00000000-0005-0000-0000-000052000000}"/>
    <cellStyle name="__ПЭПиБюджет на 2006г том числе ПСУиС_091105_формы бюджетов к защите 2008 года" xfId="84" xr:uid="{00000000-0005-0000-0000-000053000000}"/>
    <cellStyle name="__ПЭПиБюджет на 2006г том числе ПСУиС_15_2 1 6 1" xfId="85" xr:uid="{00000000-0005-0000-0000-000054000000}"/>
    <cellStyle name="__ПЭПиБюджет на 2006г том числе ПСУиС_250106" xfId="86" xr:uid="{00000000-0005-0000-0000-000055000000}"/>
    <cellStyle name="__ПЭПиБюджет на 2006г том числе ПСУиС_250106_15_2 1 6 1" xfId="87" xr:uid="{00000000-0005-0000-0000-000056000000}"/>
    <cellStyle name="__ПЭПиБюджет на 2006г том числе ПСУиС_250106_формы бюджетов к защите 2008 года" xfId="88" xr:uid="{00000000-0005-0000-0000-000057000000}"/>
    <cellStyle name="__ПЭПиБюджет на 2006г том числе ПСУиС_Анализ 15_БДР и БДДС Омское 2007" xfId="89" xr:uid="{00000000-0005-0000-0000-000058000000}"/>
    <cellStyle name="__ПЭПиБюджет на 2006г том числе ПСУиС_БДР МСК 1кв07 от Сергея 20 04 07" xfId="90" xr:uid="{00000000-0005-0000-0000-000059000000}"/>
    <cellStyle name="__ПЭПиБюджет на 2006г том числе ПСУиС_БДР МСК 1кв07 от Сергея 20 04 07_БДР и БДДС сети ФСК ОП 2008" xfId="91" xr:uid="{00000000-0005-0000-0000-00005A000000}"/>
    <cellStyle name="__ПЭПиБюджет на 2006г том числе ПСУиС_БДР МСК 1кв07 от Сергея 20 04 07_формы бюджетов к защите 2008 года" xfId="92" xr:uid="{00000000-0005-0000-0000-00005B000000}"/>
    <cellStyle name="__ПЭПиБюджет на 2006г том числе ПСУиС_формы бюджетов к защите 2008 года" xfId="93" xr:uid="{00000000-0005-0000-0000-00005C000000}"/>
    <cellStyle name="_04.05.2009г.Формат расчета амортизации (факт 1 кв., план 2-4 кв.)" xfId="94" xr:uid="{00000000-0005-0000-0000-00005D000000}"/>
    <cellStyle name="_07. расчет тарифа 2007 от 23.08.06 для аудиторов" xfId="95" xr:uid="{00000000-0005-0000-0000-00005E000000}"/>
    <cellStyle name="_081003 скорректир ЦПид 2008 1" xfId="96" xr:uid="{00000000-0005-0000-0000-00005F000000}"/>
    <cellStyle name="_081003 скорректир ЦПид 2008 1_Книга1" xfId="97" xr:uid="{00000000-0005-0000-0000-000060000000}"/>
    <cellStyle name="_081003 скорректир ЦПид 2008 1_ПР ОФ на  2010-2014 01 10 2010 2011!!! для ДИиСП (2)" xfId="98" xr:uid="{00000000-0005-0000-0000-000061000000}"/>
    <cellStyle name="_081003 скорректир ЦПид 2008 1_ПР ОФ на  2010-2014 коррект  26 10 2010" xfId="99" xr:uid="{00000000-0005-0000-0000-000062000000}"/>
    <cellStyle name="_081003 скорректир ЦПид 2008 1_ПР ОФ на  2010-2014 коррект  26 10 2010 для ДИиСП (2)" xfId="100" xr:uid="{00000000-0005-0000-0000-000063000000}"/>
    <cellStyle name="_081003 скорректир ЦПид 2008 1_ПР ОФ на  2010-2014 коррект  26 10 2010 для ДИиСП (3)" xfId="101" xr:uid="{00000000-0005-0000-0000-000064000000}"/>
    <cellStyle name="_081006 прогр АТС и спец 300 млн руб (доп фин)" xfId="102" xr:uid="{00000000-0005-0000-0000-000065000000}"/>
    <cellStyle name="_081006 прогр АТС и спец 300 млн руб (доп фин)_Книга1" xfId="103" xr:uid="{00000000-0005-0000-0000-000066000000}"/>
    <cellStyle name="_081006 прогр АТС и спец 300 млн руб (доп фин)_ПР ОФ на  2010-2014 01 10 2010 2011!!! для ДИиСП (2)" xfId="104" xr:uid="{00000000-0005-0000-0000-000067000000}"/>
    <cellStyle name="_081006 прогр АТС и спец 300 млн руб (доп фин)_ПР ОФ на  2010-2014 коррект  26 10 2010" xfId="105" xr:uid="{00000000-0005-0000-0000-000068000000}"/>
    <cellStyle name="_081006 прогр АТС и спец 300 млн руб (доп фин)_ПР ОФ на  2010-2014 коррект  26 10 2010 для ДИиСП (2)" xfId="106" xr:uid="{00000000-0005-0000-0000-000069000000}"/>
    <cellStyle name="_081006 прогр АТС и спец 300 млн руб (доп фин)_ПР ОФ на  2010-2014 коррект  26 10 2010 для ДИиСП (3)" xfId="107" xr:uid="{00000000-0005-0000-0000-00006A000000}"/>
    <cellStyle name="_1 Книга1" xfId="108" xr:uid="{00000000-0005-0000-0000-00006B000000}"/>
    <cellStyle name="_1 Конвертер в новую форму" xfId="109" xr:uid="{00000000-0005-0000-0000-00006C000000}"/>
    <cellStyle name="_1 прил 1" xfId="110" xr:uid="{00000000-0005-0000-0000-00006D000000}"/>
    <cellStyle name="_1 прил 1 к письму о защите 2006г" xfId="111" xr:uid="{00000000-0005-0000-0000-00006E000000}"/>
    <cellStyle name="_1 прил 1 к письму о защите 4кв 05г" xfId="112" xr:uid="{00000000-0005-0000-0000-00006F000000}"/>
    <cellStyle name="_1 Приложение 1" xfId="113" xr:uid="{00000000-0005-0000-0000-000070000000}"/>
    <cellStyle name="_11_02.08.02.01" xfId="114" xr:uid="{00000000-0005-0000-0000-000071000000}"/>
    <cellStyle name="_1ПЭПиБюджет на 2006г" xfId="115" xr:uid="{00000000-0005-0000-0000-000072000000}"/>
    <cellStyle name="_1Форма БДР и БДДС на 2кв 2006" xfId="116" xr:uid="{00000000-0005-0000-0000-000073000000}"/>
    <cellStyle name="_2 1Расшифровки к ПЭП 2006г" xfId="117" xr:uid="{00000000-0005-0000-0000-000074000000}"/>
    <cellStyle name="_2 Анализ ст Топливо на 2кв 2006 Забайкальское" xfId="118" xr:uid="{00000000-0005-0000-0000-000075000000}"/>
    <cellStyle name="_2 ЗСП" xfId="119" xr:uid="{00000000-0005-0000-0000-000076000000}"/>
    <cellStyle name="_2008_2010 06022008" xfId="120" xr:uid="{00000000-0005-0000-0000-000077000000}"/>
    <cellStyle name="_2008_2010 06022008_Книга1" xfId="121" xr:uid="{00000000-0005-0000-0000-000078000000}"/>
    <cellStyle name="_2008_2010 06022008_ПР ОФ на  2010-2014 01 10 2010 2011!!! для ДИиСП (2)" xfId="122" xr:uid="{00000000-0005-0000-0000-000079000000}"/>
    <cellStyle name="_2008_2010 06022008_ПР ОФ на  2010-2014 коррект  26 10 2010" xfId="123" xr:uid="{00000000-0005-0000-0000-00007A000000}"/>
    <cellStyle name="_2008_2010 06022008_ПР ОФ на  2010-2014 коррект  26 10 2010 для ДИиСП (2)" xfId="124" xr:uid="{00000000-0005-0000-0000-00007B000000}"/>
    <cellStyle name="_2008_2010 06022008_ПР ОФ на  2010-2014 коррект  26 10 2010 для ДИиСП (3)" xfId="125" xr:uid="{00000000-0005-0000-0000-00007C000000}"/>
    <cellStyle name="_2009 02 06  Анализ по результатам регулирования (2)" xfId="126" xr:uid="{00000000-0005-0000-0000-00007D000000}"/>
    <cellStyle name="_206B52E0" xfId="127" xr:uid="{00000000-0005-0000-0000-00007E000000}"/>
    <cellStyle name="_24 05 06_MGTS_Draft_ Model" xfId="128" xr:uid="{00000000-0005-0000-0000-00007F000000}"/>
    <cellStyle name="_2приложение1 форма расчета по Спецодежде ПМЭС1" xfId="129" xr:uid="{00000000-0005-0000-0000-000080000000}"/>
    <cellStyle name="_3 Анализ отклонений по топливу" xfId="130" xr:uid="{00000000-0005-0000-0000-000081000000}"/>
    <cellStyle name="_3 БДР по кварталам" xfId="131" xr:uid="{00000000-0005-0000-0000-000082000000}"/>
    <cellStyle name="_3 СБОР Приложение 25 а 1 полуг" xfId="132" xr:uid="{00000000-0005-0000-0000-000083000000}"/>
    <cellStyle name="_31 декабря 2010" xfId="133" xr:uid="{00000000-0005-0000-0000-000084000000}"/>
    <cellStyle name="_3Расчет аморт.отчислений квартальный" xfId="134" xr:uid="{00000000-0005-0000-0000-000085000000}"/>
    <cellStyle name="_4 Анализ ГСМ 2006 Кузбасс" xfId="135" xr:uid="{00000000-0005-0000-0000-000086000000}"/>
    <cellStyle name="_5 Анализ ГСМ и энергии" xfId="136" xr:uid="{00000000-0005-0000-0000-000087000000}"/>
    <cellStyle name="_5 Проект согласованного плана Омского ПМЭС на 06г" xfId="137" xr:uid="{00000000-0005-0000-0000-000088000000}"/>
    <cellStyle name="_57B6AB88" xfId="138" xr:uid="{00000000-0005-0000-0000-000089000000}"/>
    <cellStyle name="_7-3 17-03-05" xfId="139" xr:uid="{00000000-0005-0000-0000-00008A000000}"/>
    <cellStyle name="_Comma" xfId="140" xr:uid="{00000000-0005-0000-0000-00008B000000}"/>
    <cellStyle name="_Comps_Valuation Dec 2005" xfId="141" xr:uid="{00000000-0005-0000-0000-00008C000000}"/>
    <cellStyle name="_Condition" xfId="142" xr:uid="{00000000-0005-0000-0000-00008D000000}"/>
    <cellStyle name="_Condition-2020" xfId="143" xr:uid="{00000000-0005-0000-0000-00008E000000}"/>
    <cellStyle name="_CPI foodimp" xfId="144" xr:uid="{00000000-0005-0000-0000-00008F000000}"/>
    <cellStyle name="_Currency" xfId="145" xr:uid="{00000000-0005-0000-0000-000090000000}"/>
    <cellStyle name="_CurrencySpace" xfId="146" xr:uid="{00000000-0005-0000-0000-000091000000}"/>
    <cellStyle name="_Generation Model_1" xfId="147" xr:uid="{00000000-0005-0000-0000-000092000000}"/>
    <cellStyle name="_Heading_16 Detail of Key Metrics_mario marco" xfId="148" xr:uid="{00000000-0005-0000-0000-000093000000}"/>
    <cellStyle name="_Highlight" xfId="149" xr:uid="{00000000-0005-0000-0000-000094000000}"/>
    <cellStyle name="_IP - v30_1-куратор (081006)" xfId="150" xr:uid="{00000000-0005-0000-0000-000095000000}"/>
    <cellStyle name="_IP - v31_0 (081010)" xfId="151" xr:uid="{00000000-0005-0000-0000-000096000000}"/>
    <cellStyle name="_macro 2012 var 1" xfId="152" xr:uid="{00000000-0005-0000-0000-000097000000}"/>
    <cellStyle name="_macro 2020" xfId="153" xr:uid="{00000000-0005-0000-0000-000098000000}"/>
    <cellStyle name="_macro-1 ут" xfId="154" xr:uid="{00000000-0005-0000-0000-000099000000}"/>
    <cellStyle name="_macro-2 ут" xfId="155" xr:uid="{00000000-0005-0000-0000-00009A000000}"/>
    <cellStyle name="_Model_RAB Мой" xfId="156" xr:uid="{00000000-0005-0000-0000-00009B000000}"/>
    <cellStyle name="_Model_RAB Мой_46EE.2011(v1.0)" xfId="157" xr:uid="{00000000-0005-0000-0000-00009C000000}"/>
    <cellStyle name="_Model_RAB Мой_46EE.2011(v1.2)" xfId="158" xr:uid="{00000000-0005-0000-0000-00009D000000}"/>
    <cellStyle name="_Model_RAB Мой_ARMRAZR" xfId="159" xr:uid="{00000000-0005-0000-0000-00009E000000}"/>
    <cellStyle name="_Model_RAB Мой_BALANCE.WARM.2010.FACT(v1.0)" xfId="160" xr:uid="{00000000-0005-0000-0000-00009F000000}"/>
    <cellStyle name="_Model_RAB Мой_BALANCE.WARM.2010.PLAN" xfId="161" xr:uid="{00000000-0005-0000-0000-0000A0000000}"/>
    <cellStyle name="_Model_RAB Мой_BALANCE.WARM.2011YEAR(v0.7)" xfId="162" xr:uid="{00000000-0005-0000-0000-0000A1000000}"/>
    <cellStyle name="_Model_RAB Мой_BALANCE.WARM.2011YEAR.NEW.UPDATE.SCHEME" xfId="163" xr:uid="{00000000-0005-0000-0000-0000A2000000}"/>
    <cellStyle name="_Model_RAB Мой_NADB.JNVLS.APTEKA.2011(v1.3.3)" xfId="164" xr:uid="{00000000-0005-0000-0000-0000A3000000}"/>
    <cellStyle name="_Model_RAB Мой_NADB.JNVLS.APTEKA.2011(v1.3.4)" xfId="165" xr:uid="{00000000-0005-0000-0000-0000A4000000}"/>
    <cellStyle name="_Model_RAB Мой_PR.PROG.WARM.NOTCOMBI.2012.2.16_v1.4(04.04.11) " xfId="166" xr:uid="{00000000-0005-0000-0000-0000A5000000}"/>
    <cellStyle name="_Model_RAB Мой_PREDEL.JKH.UTV.2011(v1.0.1)" xfId="167" xr:uid="{00000000-0005-0000-0000-0000A6000000}"/>
    <cellStyle name="_Model_RAB Мой_PREDEL.JKH.UTV.2011(v1.1)" xfId="168" xr:uid="{00000000-0005-0000-0000-0000A7000000}"/>
    <cellStyle name="_Model_RAB Мой_UPDATE.46EE.2011.TO.1.1" xfId="169" xr:uid="{00000000-0005-0000-0000-0000A8000000}"/>
    <cellStyle name="_Model_RAB Мой_UPDATE.BALANCE.WARM.2011YEAR.TO.1.1" xfId="170" xr:uid="{00000000-0005-0000-0000-0000A9000000}"/>
    <cellStyle name="_Model_RAB Мой_UPDATE.NADB.JNVLS.APTEKA.2011.TO.1.3.4" xfId="171" xr:uid="{00000000-0005-0000-0000-0000AA000000}"/>
    <cellStyle name="_Model_RAB Мой_Книга2_PR.PROG.WARM.NOTCOMBI.2012.2.16_v1.4(04.04.11) " xfId="172" xr:uid="{00000000-0005-0000-0000-0000AB000000}"/>
    <cellStyle name="_Model_RAB_MRSK_svod" xfId="173" xr:uid="{00000000-0005-0000-0000-0000AC000000}"/>
    <cellStyle name="_Model_RAB_MRSK_svod 2" xfId="174" xr:uid="{00000000-0005-0000-0000-0000AD000000}"/>
    <cellStyle name="_Model_RAB_MRSK_svod_46EE.2011(v1.0)" xfId="175" xr:uid="{00000000-0005-0000-0000-0000AE000000}"/>
    <cellStyle name="_Model_RAB_MRSK_svod_46EE.2011(v1.2)" xfId="176" xr:uid="{00000000-0005-0000-0000-0000AF000000}"/>
    <cellStyle name="_Model_RAB_MRSK_svod_ARMRAZR" xfId="177" xr:uid="{00000000-0005-0000-0000-0000B0000000}"/>
    <cellStyle name="_Model_RAB_MRSK_svod_BALANCE.WARM.2010.FACT(v1.0)" xfId="178" xr:uid="{00000000-0005-0000-0000-0000B1000000}"/>
    <cellStyle name="_Model_RAB_MRSK_svod_BALANCE.WARM.2010.PLAN" xfId="179" xr:uid="{00000000-0005-0000-0000-0000B2000000}"/>
    <cellStyle name="_Model_RAB_MRSK_svod_BALANCE.WARM.2011YEAR(v0.7)" xfId="180" xr:uid="{00000000-0005-0000-0000-0000B3000000}"/>
    <cellStyle name="_Model_RAB_MRSK_svod_BALANCE.WARM.2011YEAR.NEW.UPDATE.SCHEME" xfId="181" xr:uid="{00000000-0005-0000-0000-0000B4000000}"/>
    <cellStyle name="_Model_RAB_MRSK_svod_NADB.JNVLS.APTEKA.2011(v1.3.3)" xfId="182" xr:uid="{00000000-0005-0000-0000-0000B5000000}"/>
    <cellStyle name="_Model_RAB_MRSK_svod_NADB.JNVLS.APTEKA.2011(v1.3.4)" xfId="183" xr:uid="{00000000-0005-0000-0000-0000B6000000}"/>
    <cellStyle name="_Model_RAB_MRSK_svod_PR.PROG.WARM.NOTCOMBI.2012.2.16_v1.4(04.04.11) " xfId="184" xr:uid="{00000000-0005-0000-0000-0000B7000000}"/>
    <cellStyle name="_Model_RAB_MRSK_svod_PREDEL.JKH.UTV.2011(v1.0.1)" xfId="185" xr:uid="{00000000-0005-0000-0000-0000B8000000}"/>
    <cellStyle name="_Model_RAB_MRSK_svod_PREDEL.JKH.UTV.2011(v1.1)" xfId="186" xr:uid="{00000000-0005-0000-0000-0000B9000000}"/>
    <cellStyle name="_Model_RAB_MRSK_svod_UPDATE.46EE.2011.TO.1.1" xfId="187" xr:uid="{00000000-0005-0000-0000-0000BA000000}"/>
    <cellStyle name="_Model_RAB_MRSK_svod_UPDATE.BALANCE.WARM.2011YEAR.TO.1.1" xfId="188" xr:uid="{00000000-0005-0000-0000-0000BB000000}"/>
    <cellStyle name="_Model_RAB_MRSK_svod_UPDATE.NADB.JNVLS.APTEKA.2011.TO.1.3.4" xfId="189" xr:uid="{00000000-0005-0000-0000-0000BC000000}"/>
    <cellStyle name="_Model_RAB_MRSK_svod_Книга2_PR.PROG.WARM.NOTCOMBI.2012.2.16_v1.4(04.04.11) " xfId="190" xr:uid="{00000000-0005-0000-0000-0000BD000000}"/>
    <cellStyle name="_Multiple" xfId="191" xr:uid="{00000000-0005-0000-0000-0000BE000000}"/>
    <cellStyle name="_MultipleSpace" xfId="192" xr:uid="{00000000-0005-0000-0000-0000BF000000}"/>
    <cellStyle name="_Percent" xfId="193" xr:uid="{00000000-0005-0000-0000-0000C0000000}"/>
    <cellStyle name="_PercentSpace" xfId="194" xr:uid="{00000000-0005-0000-0000-0000C1000000}"/>
    <cellStyle name="_SubHeading_16 Detail of Key Metrics_mario marco" xfId="195" xr:uid="{00000000-0005-0000-0000-0000C2000000}"/>
    <cellStyle name="_TableHead" xfId="196" xr:uid="{00000000-0005-0000-0000-0000C3000000}"/>
    <cellStyle name="_TableHead 2" xfId="197" xr:uid="{00000000-0005-0000-0000-0000C4000000}"/>
    <cellStyle name="_TableHead 3" xfId="198" xr:uid="{00000000-0005-0000-0000-0000C5000000}"/>
    <cellStyle name="_TableHead 3 2" xfId="199" xr:uid="{00000000-0005-0000-0000-0000C6000000}"/>
    <cellStyle name="_TableHead_16 Detail of Key Metrics_mario marco" xfId="200" xr:uid="{00000000-0005-0000-0000-0000C7000000}"/>
    <cellStyle name="_TableHead_16 Detail of Key Metrics_mario marco 2" xfId="201" xr:uid="{00000000-0005-0000-0000-0000C8000000}"/>
    <cellStyle name="_TableHead_16 Detail of Key Metrics_mario marco 3" xfId="202" xr:uid="{00000000-0005-0000-0000-0000C9000000}"/>
    <cellStyle name="_TableHead_16 Detail of Key Metrics_mario marco 3 2" xfId="203" xr:uid="{00000000-0005-0000-0000-0000CA000000}"/>
    <cellStyle name="_TableHead_16 Detail of Key Metrics_mario marco_План ФХД котельной (ТЭЦ) от 22.01.08 последняя версия А3" xfId="204" xr:uid="{00000000-0005-0000-0000-0000CB000000}"/>
    <cellStyle name="_TableHead_16 Detail of Key Metrics_mario marco_План ФХД котельной (ТЭЦ) от 22.01.08 последняя версия А3 2" xfId="205" xr:uid="{00000000-0005-0000-0000-0000CC000000}"/>
    <cellStyle name="_TableHead_16 Detail of Key Metrics_mario marco_План ФХД котельной (ТЭЦ) от 22.01.08 последняя версия А3 3" xfId="206" xr:uid="{00000000-0005-0000-0000-0000CD000000}"/>
    <cellStyle name="_TableHead_16 Detail of Key Metrics_mario marco_План ФХД котельной (ТЭЦ) от 22.01.08 последняя версия А3 3 2" xfId="207" xr:uid="{00000000-0005-0000-0000-0000CE000000}"/>
    <cellStyle name="_TableHead_План ФХД котельной (ТЭЦ) от 22.01.08 последняя версия А3" xfId="208" xr:uid="{00000000-0005-0000-0000-0000CF000000}"/>
    <cellStyle name="_TableHead_План ФХД котельной (ТЭЦ) от 22.01.08 последняя версия А3 2" xfId="209" xr:uid="{00000000-0005-0000-0000-0000D0000000}"/>
    <cellStyle name="_TableHead_План ФХД котельной (ТЭЦ) от 22.01.08 последняя версия А3 3" xfId="210" xr:uid="{00000000-0005-0000-0000-0000D1000000}"/>
    <cellStyle name="_TableHead_План ФХД котельной (ТЭЦ) от 22.01.08 последняя версия А3 3 2" xfId="211" xr:uid="{00000000-0005-0000-0000-0000D2000000}"/>
    <cellStyle name="_TableRowHead" xfId="212" xr:uid="{00000000-0005-0000-0000-0000D3000000}"/>
    <cellStyle name="_TableSuperHead_Water, IntGas and Other" xfId="213" xr:uid="{00000000-0005-0000-0000-0000D4000000}"/>
    <cellStyle name="_Transmission Model final - 22-03-2005" xfId="214" xr:uid="{00000000-0005-0000-0000-0000D5000000}"/>
    <cellStyle name="_UBS Flame valuation model v53 - FINAL" xfId="215" xr:uid="{00000000-0005-0000-0000-0000D6000000}"/>
    <cellStyle name="_v-2013-2030- 2b17.01.11Нах-cpiнов. курс inn 1-2-Е1xls" xfId="216" xr:uid="{00000000-0005-0000-0000-0000D7000000}"/>
    <cellStyle name="_Автотранспорт услуги+аренда расшифровка" xfId="217" xr:uid="{00000000-0005-0000-0000-0000D8000000}"/>
    <cellStyle name="_АГ" xfId="218" xr:uid="{00000000-0005-0000-0000-0000D9000000}"/>
    <cellStyle name="_АГ_Xl0000015" xfId="219" xr:uid="{00000000-0005-0000-0000-0000DA000000}"/>
    <cellStyle name="_АГ_Расшифровка к ф.6 БП на 2009год" xfId="220" xr:uid="{00000000-0005-0000-0000-0000DB000000}"/>
    <cellStyle name="_Агафонов ЛИЗИНГ 19 сентября" xfId="221" xr:uid="{00000000-0005-0000-0000-0000DC000000}"/>
    <cellStyle name="_Акт№166_векс_ДЗ_ ФСК фин ГХ (визовый)" xfId="222" xr:uid="{00000000-0005-0000-0000-0000DD000000}"/>
    <cellStyle name="_Альбом  от 25.08.06 недействующая редакция" xfId="223" xr:uid="{00000000-0005-0000-0000-0000DE000000}"/>
    <cellStyle name="_Альбом  от 25.08.06 недействующая редакция_Книга1" xfId="224" xr:uid="{00000000-0005-0000-0000-0000DF000000}"/>
    <cellStyle name="_Альбом  от 25.08.06 недействующая редакция_Приложение_3(1)   Часть 1   1 кв 2009г" xfId="225" xr:uid="{00000000-0005-0000-0000-0000E0000000}"/>
    <cellStyle name="_Альбом бюджетных форм   от 23.08.05" xfId="226" xr:uid="{00000000-0005-0000-0000-0000E1000000}"/>
    <cellStyle name="_Альбом бюджетных форм   от 23.08.05_Книга1" xfId="227" xr:uid="{00000000-0005-0000-0000-0000E2000000}"/>
    <cellStyle name="_Альбом бюджетных форм   от 23.08.05_Приложение_3(1)   Часть 1   1 кв 2009г" xfId="228" xr:uid="{00000000-0005-0000-0000-0000E3000000}"/>
    <cellStyle name="_Альбом бюджетных форм   от 25.08.05" xfId="229" xr:uid="{00000000-0005-0000-0000-0000E4000000}"/>
    <cellStyle name="_Альбом бюджетных форм   от 25.08.05_Книга1" xfId="230" xr:uid="{00000000-0005-0000-0000-0000E5000000}"/>
    <cellStyle name="_Альбом бюджетных форм   от 25.08.05_Приложение_3(1)   Часть 1   1 кв 2009г" xfId="231" xr:uid="{00000000-0005-0000-0000-0000E6000000}"/>
    <cellStyle name="_Альбом бюджетных форм от 18.07.06" xfId="232" xr:uid="{00000000-0005-0000-0000-0000E7000000}"/>
    <cellStyle name="_Альбом бюджетных форм от 18.07.06_Книга1" xfId="233" xr:uid="{00000000-0005-0000-0000-0000E8000000}"/>
    <cellStyle name="_Альбом бюджетных форм от 18.07.06_Приложение_3(1)   Часть 1   1 кв 2009г" xfId="234" xr:uid="{00000000-0005-0000-0000-0000E9000000}"/>
    <cellStyle name="_Аморт 3 кв + год ФСК" xfId="235" xr:uid="{00000000-0005-0000-0000-0000EA000000}"/>
    <cellStyle name="_Амортизация 3 кв 2006 г" xfId="236" xr:uid="{00000000-0005-0000-0000-0000EB000000}"/>
    <cellStyle name="_Анализ Забайкальского по Охране за 6 мес 05г" xfId="237" xr:uid="{00000000-0005-0000-0000-0000EC000000}"/>
    <cellStyle name="_Анализ командировочных расходов за 6мес" xfId="238" xr:uid="{00000000-0005-0000-0000-0000ED000000}"/>
    <cellStyle name="_Анализ ОС 2006 ФСК МСК" xfId="239" xr:uid="{00000000-0005-0000-0000-0000EE000000}"/>
    <cellStyle name="_Анализ откл ПЭП и Б" xfId="240" xr:uid="{00000000-0005-0000-0000-0000EF000000}"/>
    <cellStyle name="_Анализ по ст. Колодзей" xfId="241" xr:uid="{00000000-0005-0000-0000-0000F0000000}"/>
    <cellStyle name="_Анализ по ст. Колодзей_Книга1" xfId="242" xr:uid="{00000000-0005-0000-0000-0000F1000000}"/>
    <cellStyle name="_Анализ по ст. Колодзей_Приложение_3(1)   Часть 1   1 кв 2009г" xfId="243" xr:uid="{00000000-0005-0000-0000-0000F2000000}"/>
    <cellStyle name="_Анализ ПЭП Красноярского на 2005г" xfId="244" xr:uid="{00000000-0005-0000-0000-0000F3000000}"/>
    <cellStyle name="_Анализ ПЭП Кузбасского ПМЭС на 2006г" xfId="245" xr:uid="{00000000-0005-0000-0000-0000F4000000}"/>
    <cellStyle name="_Анализ ПЭП Омского ПМЭС на 2005г" xfId="246" xr:uid="{00000000-0005-0000-0000-0000F5000000}"/>
    <cellStyle name="_Анализ ПЭП Омского ПМЭС на 4 кв.2005г" xfId="247" xr:uid="{00000000-0005-0000-0000-0000F6000000}"/>
    <cellStyle name="_Анализ СИБИРЬ 2006 исп Финоченко" xfId="248" xr:uid="{00000000-0005-0000-0000-0000F7000000}"/>
    <cellStyle name="_Анализ_231207-3 (2)" xfId="249" xr:uid="{00000000-0005-0000-0000-0000F8000000}"/>
    <cellStyle name="_АРМ_БП_РСК_V6.1.unprotec" xfId="250" xr:uid="{00000000-0005-0000-0000-0000F9000000}"/>
    <cellStyle name="_АРМ_БП_РСК_V6.1.unprotec_Книга1" xfId="251" xr:uid="{00000000-0005-0000-0000-0000FA000000}"/>
    <cellStyle name="_АРМ_БП_РСК_V6.1.unprotec_Приложение_3(1)   Часть 1   1 кв 2009г" xfId="252" xr:uid="{00000000-0005-0000-0000-0000FB000000}"/>
    <cellStyle name="_Аудит ожид 2009" xfId="253" xr:uid="{00000000-0005-0000-0000-0000FC000000}"/>
    <cellStyle name="_Аудит ожид 2009_Книга1" xfId="254" xr:uid="{00000000-0005-0000-0000-0000FD000000}"/>
    <cellStyle name="_Аудит ожид 2009_Приложение_3(1)   Часть 1   1 кв 2009г" xfId="255" xr:uid="{00000000-0005-0000-0000-0000FE000000}"/>
    <cellStyle name="_банки" xfId="256" xr:uid="{00000000-0005-0000-0000-0000FF000000}"/>
    <cellStyle name="_ББюджетные формы.Инвестиции" xfId="257" xr:uid="{00000000-0005-0000-0000-000000010000}"/>
    <cellStyle name="_ББюджетные формы.Инвестиции_Книга1" xfId="258" xr:uid="{00000000-0005-0000-0000-000001010000}"/>
    <cellStyle name="_ББюджетные формы.Инвестиции_Приложение_3(1)   Часть 1   1 кв 2009г" xfId="259" xr:uid="{00000000-0005-0000-0000-000002010000}"/>
    <cellStyle name="_ББюджетные формы.Расходы" xfId="260" xr:uid="{00000000-0005-0000-0000-000003010000}"/>
    <cellStyle name="_ББюджетные формы.Расходы_Книга1" xfId="261" xr:uid="{00000000-0005-0000-0000-000004010000}"/>
    <cellStyle name="_ББюджетные формы.Расходы_Приложение_3(1)   Часть 1   1 кв 2009г" xfId="262" xr:uid="{00000000-0005-0000-0000-000005010000}"/>
    <cellStyle name="_БДДС 1 КВ СВЕРКА" xfId="263" xr:uid="{00000000-0005-0000-0000-000006010000}"/>
    <cellStyle name="_БДР 4кв и 2006год от Миши 20 12 06" xfId="264" xr:uid="{00000000-0005-0000-0000-000007010000}"/>
    <cellStyle name="_БДР и БДДС ЕНЭС ТПМЭС на  2006 (план 4 кв-расчет) МСК" xfId="265" xr:uid="{00000000-0005-0000-0000-000008010000}"/>
    <cellStyle name="_БДР и БДДС нов 2кв 2006" xfId="266" xr:uid="{00000000-0005-0000-0000-000009010000}"/>
    <cellStyle name="_БДР и БДДС сети ФСК ОП 2007" xfId="267" xr:uid="{00000000-0005-0000-0000-00000A010000}"/>
    <cellStyle name="_БДР и БДДС ТОиР на 4кв 2006ММСК лимит" xfId="268" xr:uid="{00000000-0005-0000-0000-00000B010000}"/>
    <cellStyle name="_БДР_БДДС_4кв06 РАБОЧИЙ-ОН!!!!!!!!!!!!!" xfId="269" xr:uid="{00000000-0005-0000-0000-00000C010000}"/>
    <cellStyle name="_БДРиБДДС на 2кв.2006г" xfId="270" xr:uid="{00000000-0005-0000-0000-00000D010000}"/>
    <cellStyle name="_БДС,БДР Бурятия 4 кв-л ТОиР1" xfId="271" xr:uid="{00000000-0005-0000-0000-00000E010000}"/>
    <cellStyle name="_БП_план 2009_ок" xfId="272" xr:uid="{00000000-0005-0000-0000-00000F010000}"/>
    <cellStyle name="_бюдж" xfId="273" xr:uid="{00000000-0005-0000-0000-000010010000}"/>
    <cellStyle name="_Бюджетные формы. Закупки" xfId="274" xr:uid="{00000000-0005-0000-0000-000011010000}"/>
    <cellStyle name="_Бюджетные формы. Закупки_Книга1" xfId="275" xr:uid="{00000000-0005-0000-0000-000012010000}"/>
    <cellStyle name="_Бюджетные формы. Закупки_Приложение_3(1)   Часть 1   1 кв 2009г" xfId="276" xr:uid="{00000000-0005-0000-0000-000013010000}"/>
    <cellStyle name="_Бюджетные формы.Доходы" xfId="277" xr:uid="{00000000-0005-0000-0000-000014010000}"/>
    <cellStyle name="_Бюджетные формы.Доходы_Книга1" xfId="278" xr:uid="{00000000-0005-0000-0000-000015010000}"/>
    <cellStyle name="_Бюджетные формы.Доходы_Приложение_3(1)   Часть 1   1 кв 2009г" xfId="279" xr:uid="{00000000-0005-0000-0000-000016010000}"/>
    <cellStyle name="_Бюджетные формы.Расходы v.3.1" xfId="280" xr:uid="{00000000-0005-0000-0000-000017010000}"/>
    <cellStyle name="_Бюджетные формы.Расходы v.3.1_Книга1" xfId="281" xr:uid="{00000000-0005-0000-0000-000018010000}"/>
    <cellStyle name="_Бюджетные формы.Расходы v.3.1_Приложение_3(1)   Часть 1   1 кв 2009г" xfId="282" xr:uid="{00000000-0005-0000-0000-000019010000}"/>
    <cellStyle name="_Бюджетные формы.Расходы_19.10.07" xfId="283" xr:uid="{00000000-0005-0000-0000-00001A010000}"/>
    <cellStyle name="_Бюджетные формы.Расходы_19.10.07_Книга1" xfId="284" xr:uid="{00000000-0005-0000-0000-00001B010000}"/>
    <cellStyle name="_Бюджетные формы.Расходы_19.10.07_Приложение_3(1)   Часть 1   1 кв 2009г" xfId="285" xr:uid="{00000000-0005-0000-0000-00001C010000}"/>
    <cellStyle name="_Бюджетные формы.Финансы" xfId="286" xr:uid="{00000000-0005-0000-0000-00001D010000}"/>
    <cellStyle name="_Бюджетные формы.Финансы_Книга1" xfId="287" xr:uid="{00000000-0005-0000-0000-00001E010000}"/>
    <cellStyle name="_Бюджетные формы.Финансы_Приложение_3(1)   Часть 1   1 кв 2009г" xfId="288" xr:uid="{00000000-0005-0000-0000-00001F010000}"/>
    <cellStyle name="_Бюджетные формы.ФинБюджеты" xfId="289" xr:uid="{00000000-0005-0000-0000-000020010000}"/>
    <cellStyle name="_Бюджетные формы.ФинБюджеты_Книга1" xfId="290" xr:uid="{00000000-0005-0000-0000-000021010000}"/>
    <cellStyle name="_Бюджетные формы.ФинБюджеты_Приложение_3(1)   Часть 1   1 кв 2009г" xfId="291" xr:uid="{00000000-0005-0000-0000-000022010000}"/>
    <cellStyle name="_вар 3 Выгрузка из АРМа БДР 12мес по ФСК от 11_12_06 исп Финоченко" xfId="292" xr:uid="{00000000-0005-0000-0000-000023010000}"/>
    <cellStyle name="_Ввод" xfId="293" xr:uid="{00000000-0005-0000-0000-000024010000}"/>
    <cellStyle name="_ВМТ" xfId="294" xr:uid="{00000000-0005-0000-0000-000025010000}"/>
    <cellStyle name="_ВМТ_Книга1" xfId="295" xr:uid="{00000000-0005-0000-0000-000026010000}"/>
    <cellStyle name="_ВМТ_ПР ОФ на  2010-2014 01 10 2010 2011!!! для ДИиСП (2)" xfId="296" xr:uid="{00000000-0005-0000-0000-000027010000}"/>
    <cellStyle name="_ВМТ_ПР ОФ на  2010-2014 коррект  26 10 2010" xfId="297" xr:uid="{00000000-0005-0000-0000-000028010000}"/>
    <cellStyle name="_ВМТ_ПР ОФ на  2010-2014 коррект  26 10 2010 для ДИиСП (2)" xfId="298" xr:uid="{00000000-0005-0000-0000-000029010000}"/>
    <cellStyle name="_ВМТ_ПР ОФ на  2010-2014 коррект  26 10 2010 для ДИиСП (3)" xfId="299" xr:uid="{00000000-0005-0000-0000-00002A010000}"/>
    <cellStyle name="_ВО ОП ТЭС-ОТ- 2007" xfId="300" xr:uid="{00000000-0005-0000-0000-00002B010000}"/>
    <cellStyle name="_Вопросы 14 07" xfId="301" xr:uid="{00000000-0005-0000-0000-00002C010000}"/>
    <cellStyle name="_ВФ ОАО ТЭС-ОТ- 2009" xfId="302" xr:uid="{00000000-0005-0000-0000-00002D010000}"/>
    <cellStyle name="_Выгрузка из АРМа БДР 9 мес по ФСК от 04_10_06 исп Финоченко" xfId="303" xr:uid="{00000000-0005-0000-0000-00002E010000}"/>
    <cellStyle name="_Выгрузка из АРМа БДР 9 мес по ФСК от 26_09_06 исп Финоченко" xfId="304" xr:uid="{00000000-0005-0000-0000-00002F010000}"/>
    <cellStyle name="_Выгрузка из АРМа БДР и БДДС 6 мес по ФСК от Михи по электр 03 07 06" xfId="305" xr:uid="{00000000-0005-0000-0000-000030010000}"/>
    <cellStyle name="_выручка по присоединениям2" xfId="306" xr:uid="{00000000-0005-0000-0000-000031010000}"/>
    <cellStyle name="_выручка по присоединениям2_Книга1" xfId="307" xr:uid="{00000000-0005-0000-0000-000032010000}"/>
    <cellStyle name="_выручка по присоединениям2_Приложение_3(1)   Часть 1   1 кв 2009г" xfId="308" xr:uid="{00000000-0005-0000-0000-000033010000}"/>
    <cellStyle name="_ВЭС" xfId="309" xr:uid="{00000000-0005-0000-0000-000034010000}"/>
    <cellStyle name="_ДДП-ГП_РАО_05042" xfId="310" xr:uid="{00000000-0005-0000-0000-000035010000}"/>
    <cellStyle name="_Деп.взаимод.с клиентами и рынком (РАО)" xfId="311" xr:uid="{00000000-0005-0000-0000-000036010000}"/>
    <cellStyle name="_Дефицит Выручки-2010" xfId="312" xr:uid="{00000000-0005-0000-0000-000037010000}"/>
    <cellStyle name="_Договор аренды ЯЭ с разбивкой" xfId="313" xr:uid="{00000000-0005-0000-0000-000038010000}"/>
    <cellStyle name="_Доп  оборудование не входящее в смету строек (29 10 09 г )" xfId="314" xr:uid="{00000000-0005-0000-0000-000039010000}"/>
    <cellStyle name="_Доп вопросы" xfId="315" xr:uid="{00000000-0005-0000-0000-00003A010000}"/>
    <cellStyle name="_Доп вопросы 01 07" xfId="316" xr:uid="{00000000-0005-0000-0000-00003B010000}"/>
    <cellStyle name="_Доп вопросы 08 07" xfId="317" xr:uid="{00000000-0005-0000-0000-00003C010000}"/>
    <cellStyle name="_Доп вопросы 27 06" xfId="318" xr:uid="{00000000-0005-0000-0000-00003D010000}"/>
    <cellStyle name="_Доходник1" xfId="319" xr:uid="{00000000-0005-0000-0000-00003E010000}"/>
    <cellStyle name="_Доходы, финансовые бюджеты" xfId="320" xr:uid="{00000000-0005-0000-0000-00003F010000}"/>
    <cellStyle name="_Доходы, финансовые бюджеты_Книга1" xfId="321" xr:uid="{00000000-0005-0000-0000-000040010000}"/>
    <cellStyle name="_Доходы, финансовые бюджеты_Приложение_3(1)   Часть 1   1 кв 2009г" xfId="322" xr:uid="{00000000-0005-0000-0000-000041010000}"/>
    <cellStyle name="_ЕНЭС ТОиР 2кв 06г ОП" xfId="323" xr:uid="{00000000-0005-0000-0000-000042010000}"/>
    <cellStyle name="_ЕНЭС ТОиР 2кв 06г ОП_15_2 1 6 1" xfId="324" xr:uid="{00000000-0005-0000-0000-000043010000}"/>
    <cellStyle name="_ЕНЭС ТОиР 2кв 06г ОП_Анализ 15_БДР и БДДС Омское 2007" xfId="325" xr:uid="{00000000-0005-0000-0000-000044010000}"/>
    <cellStyle name="_ЕНЭС ТОиР 2кв 06г ОП_БДР МСК 1кв07 от Сергея 20 04 07" xfId="326" xr:uid="{00000000-0005-0000-0000-000045010000}"/>
    <cellStyle name="_ЕНЭС ТОиР 2кв 06г ОП_БДР МСК 1кв07 от Сергея 20 04 07_БДР и БДДС сети ФСК ОП 2008" xfId="327" xr:uid="{00000000-0005-0000-0000-000046010000}"/>
    <cellStyle name="_ЕНЭС ТОиР 2кв 06г ОП_БДР МСК 1кв07 от Сергея 20 04 07_формы бюджетов к защите 2008 года" xfId="328" xr:uid="{00000000-0005-0000-0000-000047010000}"/>
    <cellStyle name="_ЕНЭС ТОиР 2кв 06г ОП_формы бюджетов к защите 2008 года" xfId="329" xr:uid="{00000000-0005-0000-0000-000048010000}"/>
    <cellStyle name="_Замечания по формам" xfId="330" xr:uid="{00000000-0005-0000-0000-000049010000}"/>
    <cellStyle name="_Затратный_.." xfId="331" xr:uid="{00000000-0005-0000-0000-00004A010000}"/>
    <cellStyle name="_Затратный_МЗ_Сводный" xfId="332" xr:uid="{00000000-0005-0000-0000-00004B010000}"/>
    <cellStyle name="_Затратный_СУЭК" xfId="333" xr:uid="{00000000-0005-0000-0000-00004C010000}"/>
    <cellStyle name="_Заявка Тестова  СКОРРЕКТИРОВАННАЯ" xfId="334" xr:uid="{00000000-0005-0000-0000-00004D010000}"/>
    <cellStyle name="_ЗБП МСК Бурятия  БДР, БДДС 4 кв 2006 г ДЛН" xfId="335" xr:uid="{00000000-0005-0000-0000-00004E010000}"/>
    <cellStyle name="_ЗБП МСК Бурятия  БДР, БДДС 4 кв 2006 г зак с УС (3)" xfId="336" xr:uid="{00000000-0005-0000-0000-00004F010000}"/>
    <cellStyle name="_ЗБП МСК Бурятия Корр по функц бюджетам 3 и 4 кв 2007 год 25 07 07" xfId="337" xr:uid="{00000000-0005-0000-0000-000050010000}"/>
    <cellStyle name="_ЗБП ФСК  БДР, БДДС на 4 кв 2006 (заказчик)" xfId="338" xr:uid="{00000000-0005-0000-0000-000051010000}"/>
    <cellStyle name="_ЗБП ФСК  БДР, БДДС на 4 кв 2006 г" xfId="339" xr:uid="{00000000-0005-0000-0000-000052010000}"/>
    <cellStyle name="_ЗБП ФСК Корр по функц бюджетам 3 и 4 кв 2007 год 25 07 07" xfId="340" xr:uid="{00000000-0005-0000-0000-000053010000}"/>
    <cellStyle name="_из АРМ расчет БДДС и БДР 12мес 06г" xfId="341" xr:uid="{00000000-0005-0000-0000-000054010000}"/>
    <cellStyle name="_из АРМ расчет БДДС и БДР 9мес 06г" xfId="342" xr:uid="{00000000-0005-0000-0000-000055010000}"/>
    <cellStyle name="_Из АРМа БДР 6 мес по ФСК (МСК) от Михи к отчету 03 07 06" xfId="343" xr:uid="{00000000-0005-0000-0000-000056010000}"/>
    <cellStyle name="_Инвест программа" xfId="344" xr:uid="{00000000-0005-0000-0000-000057010000}"/>
    <cellStyle name="_Инвест ТЗ" xfId="345" xr:uid="{00000000-0005-0000-0000-000058010000}"/>
    <cellStyle name="_Инвест ТЗ АВТОМАТИЗАЦИЯ  1.06.06   Ф" xfId="346" xr:uid="{00000000-0005-0000-0000-000059010000}"/>
    <cellStyle name="_Инвест ТЗ АВТОМАТИЗАЦИЯ  1.06.06   Ф_Книга1" xfId="347" xr:uid="{00000000-0005-0000-0000-00005A010000}"/>
    <cellStyle name="_Инвест ТЗ АВТОМАТИЗАЦИЯ  1.06.06   Ф_Приложение_3(1)   Часть 1   1 кв 2009г" xfId="348" xr:uid="{00000000-0005-0000-0000-00005B010000}"/>
    <cellStyle name="_Инвест ТЗ АВТОМАТИЗАЦИЯ  31.05.06   Ф нов" xfId="349" xr:uid="{00000000-0005-0000-0000-00005C010000}"/>
    <cellStyle name="_Инвест ТЗ АВТОМАТИЗАЦИЯ  31.05.06   Ф нов_Книга1" xfId="350" xr:uid="{00000000-0005-0000-0000-00005D010000}"/>
    <cellStyle name="_Инвест ТЗ АВТОМАТИЗАЦИЯ  31.05.06   Ф нов_Приложение_3(1)   Часть 1   1 кв 2009г" xfId="351" xr:uid="{00000000-0005-0000-0000-00005E010000}"/>
    <cellStyle name="_Инвест ТЗ_Книга1" xfId="352" xr:uid="{00000000-0005-0000-0000-00005F010000}"/>
    <cellStyle name="_Инвест ТЗ_Приложение_3(1)   Часть 1   1 кв 2009г" xfId="353" xr:uid="{00000000-0005-0000-0000-000060010000}"/>
    <cellStyle name="_ИнвестКПЭ по нов методике" xfId="354" xr:uid="{00000000-0005-0000-0000-000061010000}"/>
    <cellStyle name="_Инструменты`2004" xfId="355" xr:uid="{00000000-0005-0000-0000-000062010000}"/>
    <cellStyle name="_ИНФОРМАЦИЯ ПО ДОГОВОРАМ ЛИЗИНГА" xfId="356" xr:uid="{00000000-0005-0000-0000-000063010000}"/>
    <cellStyle name="_ИНФОРМАЦИЯ ПО ДОГОВОРАМ ЛИЗИНГА 19 мая" xfId="357" xr:uid="{00000000-0005-0000-0000-000064010000}"/>
    <cellStyle name="_ИНФОРМАЦИЯ ПО ДОГОВОРАМ ЛИЗИНГА 27.04.071" xfId="358" xr:uid="{00000000-0005-0000-0000-000065010000}"/>
    <cellStyle name="_ИНФОРМАЦИЯ ПО ДОГОВОРАМ ЛИЗИНГА1" xfId="359" xr:uid="{00000000-0005-0000-0000-000066010000}"/>
    <cellStyle name="_ИП для ГКПЗ 2009 - 3 (2)" xfId="360" xr:uid="{00000000-0005-0000-0000-000067010000}"/>
    <cellStyle name="_ИП для ГКПЗ 2009 - 4" xfId="361" xr:uid="{00000000-0005-0000-0000-000068010000}"/>
    <cellStyle name="_ИП на 04 10 07 без 20071" xfId="362" xr:uid="{00000000-0005-0000-0000-000069010000}"/>
    <cellStyle name="_ИП на 04 10 07 без 20071_Книга1" xfId="363" xr:uid="{00000000-0005-0000-0000-00006A010000}"/>
    <cellStyle name="_ИП на 04 10 07 без 20071_ПР ОФ на  2010-2014 01 10 2010 2011!!! для ДИиСП (2)" xfId="364" xr:uid="{00000000-0005-0000-0000-00006B010000}"/>
    <cellStyle name="_ИП на 04 10 07 без 20071_ПР ОФ на  2010-2014 коррект  26 10 2010" xfId="365" xr:uid="{00000000-0005-0000-0000-00006C010000}"/>
    <cellStyle name="_ИП на 04 10 07 без 20071_ПР ОФ на  2010-2014 коррект  26 10 2010 для ДИиСП (2)" xfId="366" xr:uid="{00000000-0005-0000-0000-00006D010000}"/>
    <cellStyle name="_ИП на 04 10 07 без 20071_ПР ОФ на  2010-2014 коррект  26 10 2010 для ДИиСП (3)" xfId="367" xr:uid="{00000000-0005-0000-0000-00006E010000}"/>
    <cellStyle name="_ИП на 04 10 07 после ЧАН" xfId="368" xr:uid="{00000000-0005-0000-0000-00006F010000}"/>
    <cellStyle name="_ИП на 04 10 07 после ЧАН_Книга1" xfId="369" xr:uid="{00000000-0005-0000-0000-000070010000}"/>
    <cellStyle name="_ИП на 04 10 07 после ЧАН_ПР ОФ на  2010-2014 01 10 2010 2011!!! для ДИиСП (2)" xfId="370" xr:uid="{00000000-0005-0000-0000-000071010000}"/>
    <cellStyle name="_ИП на 04 10 07 после ЧАН_ПР ОФ на  2010-2014 коррект  26 10 2010" xfId="371" xr:uid="{00000000-0005-0000-0000-000072010000}"/>
    <cellStyle name="_ИП на 04 10 07 после ЧАН_ПР ОФ на  2010-2014 коррект  26 10 2010 для ДИиСП (2)" xfId="372" xr:uid="{00000000-0005-0000-0000-000073010000}"/>
    <cellStyle name="_ИП на 04 10 07 после ЧАН_ПР ОФ на  2010-2014 коррект  26 10 2010 для ДИиСП (3)" xfId="373" xr:uid="{00000000-0005-0000-0000-000074010000}"/>
    <cellStyle name="_ИП на 05.10.07" xfId="374" xr:uid="{00000000-0005-0000-0000-000075010000}"/>
    <cellStyle name="_ИП на 05.10.07_Книга1" xfId="375" xr:uid="{00000000-0005-0000-0000-000076010000}"/>
    <cellStyle name="_ИП на 05.10.07_ПР ОФ на  2010-2014 01 10 2010 2011!!! для ДИиСП (2)" xfId="376" xr:uid="{00000000-0005-0000-0000-000077010000}"/>
    <cellStyle name="_ИП на 05.10.07_ПР ОФ на  2010-2014 коррект  26 10 2010" xfId="377" xr:uid="{00000000-0005-0000-0000-000078010000}"/>
    <cellStyle name="_ИП на 05.10.07_ПР ОФ на  2010-2014 коррект  26 10 2010 для ДИиСП (2)" xfId="378" xr:uid="{00000000-0005-0000-0000-000079010000}"/>
    <cellStyle name="_ИП на 05.10.07_ПР ОФ на  2010-2014 коррект  26 10 2010 для ДИиСП (3)" xfId="379" xr:uid="{00000000-0005-0000-0000-00007A010000}"/>
    <cellStyle name="_ИП ФСК 2007-2010" xfId="380" xr:uid="{00000000-0005-0000-0000-00007B010000}"/>
    <cellStyle name="_ИП ФСК 2007-2010 (2)" xfId="381" xr:uid="{00000000-0005-0000-0000-00007C010000}"/>
    <cellStyle name="_ИП ФСК 2007-2010_ИП ФСК 2007-2010 (2)" xfId="382" xr:uid="{00000000-0005-0000-0000-00007D010000}"/>
    <cellStyle name="_ИП ФСК 2007-2010_Лист1" xfId="383" xr:uid="{00000000-0005-0000-0000-00007E010000}"/>
    <cellStyle name="_ИП ФСК 2007-2010_Лист1_1" xfId="384" xr:uid="{00000000-0005-0000-0000-00007F010000}"/>
    <cellStyle name="_ИП ФСК 2007-2010_Свод подрядчиков общий" xfId="385" xr:uid="{00000000-0005-0000-0000-000080010000}"/>
    <cellStyle name="_ИПР 2010-14гг прил.1,2,3  20.10.09" xfId="386" xr:uid="{00000000-0005-0000-0000-000081010000}"/>
    <cellStyle name="_ИПР ОАО ЧЭ на 2005год_31.10" xfId="387" xr:uid="{00000000-0005-0000-0000-000082010000}"/>
    <cellStyle name="_ИПР_ 2005" xfId="388" xr:uid="{00000000-0005-0000-0000-000083010000}"/>
    <cellStyle name="_исп плана по приобр 2к" xfId="389" xr:uid="{00000000-0005-0000-0000-000084010000}"/>
    <cellStyle name="_Исходные данные для модели" xfId="390" xr:uid="{00000000-0005-0000-0000-000085010000}"/>
    <cellStyle name="_Итоговый лист" xfId="391" xr:uid="{00000000-0005-0000-0000-000086010000}"/>
    <cellStyle name="_итоговый файл 1" xfId="392" xr:uid="{00000000-0005-0000-0000-000087010000}"/>
    <cellStyle name="_итоговый файл 1_Книга1" xfId="393" xr:uid="{00000000-0005-0000-0000-000088010000}"/>
    <cellStyle name="_итоговый файл 1_Приложение_3(1)   Часть 1   1 кв 2009г" xfId="394" xr:uid="{00000000-0005-0000-0000-000089010000}"/>
    <cellStyle name="_к ПЭП Забайкальского ПМЭС на 2кв 05г" xfId="395" xr:uid="{00000000-0005-0000-0000-00008A010000}"/>
    <cellStyle name="_Классификаторы" xfId="396" xr:uid="{00000000-0005-0000-0000-00008B010000}"/>
    <cellStyle name="_классификаторы УБМ (изменения)" xfId="397" xr:uid="{00000000-0005-0000-0000-00008C010000}"/>
    <cellStyle name="_классификаторы УБМ (изменения)_Книга1" xfId="398" xr:uid="{00000000-0005-0000-0000-00008D010000}"/>
    <cellStyle name="_классификаторы УБМ (изменения)_Приложение_3(1)   Часть 1   1 кв 2009г" xfId="399" xr:uid="{00000000-0005-0000-0000-00008E010000}"/>
    <cellStyle name="_Классификаторы_Книга1" xfId="400" xr:uid="{00000000-0005-0000-0000-00008F010000}"/>
    <cellStyle name="_Классификаторы_Приложение_3(1)   Часть 1   1 кв 2009г" xfId="401" xr:uid="{00000000-0005-0000-0000-000090010000}"/>
    <cellStyle name="_Книга1" xfId="402" xr:uid="{00000000-0005-0000-0000-000091010000}"/>
    <cellStyle name="_Книга1 2" xfId="403" xr:uid="{00000000-0005-0000-0000-000092010000}"/>
    <cellStyle name="_Книга1 2 2" xfId="404" xr:uid="{00000000-0005-0000-0000-000093010000}"/>
    <cellStyle name="_Книга1 3" xfId="405" xr:uid="{00000000-0005-0000-0000-000094010000}"/>
    <cellStyle name="_Книга1_Книга1" xfId="406" xr:uid="{00000000-0005-0000-0000-000095010000}"/>
    <cellStyle name="_Книга1_Копия АРМ_БП_РСК_V10 0_20100213" xfId="407" xr:uid="{00000000-0005-0000-0000-000096010000}"/>
    <cellStyle name="_Книга1_Копия АРМ_БП_РСК_V10 0_20100213 2" xfId="408" xr:uid="{00000000-0005-0000-0000-000097010000}"/>
    <cellStyle name="_Книга1_Копия АРМ_БП_РСК_V10 0_20100213 2 2" xfId="409" xr:uid="{00000000-0005-0000-0000-000098010000}"/>
    <cellStyle name="_Книга1_Копия АРМ_БП_РСК_V10 0_20100213 3" xfId="410" xr:uid="{00000000-0005-0000-0000-000099010000}"/>
    <cellStyle name="_Книга1_Копия АРМ_БП_РСК_V10 0_20100213_Копия МРСК_СК_ARM_BP_RSK_V10_0" xfId="411" xr:uid="{00000000-0005-0000-0000-00009A010000}"/>
    <cellStyle name="_Книга1_Копия АРМ_БП_РСК_V10 0_20100213_Копия МРСК_СК_ARM_BP_RSK_V10_0 (2)" xfId="412" xr:uid="{00000000-0005-0000-0000-00009B010000}"/>
    <cellStyle name="_Книга1_Копия МРСК_СК_ARM_BP_RSK_V10_0" xfId="413" xr:uid="{00000000-0005-0000-0000-00009C010000}"/>
    <cellStyle name="_Книга1_Копия МРСК_СК_ARM_BP_RSK_V10_0 (2)" xfId="414" xr:uid="{00000000-0005-0000-0000-00009D010000}"/>
    <cellStyle name="_Книга1_Корректировка_БП_полугодия_c_изменением_резерва" xfId="415" xr:uid="{00000000-0005-0000-0000-00009E010000}"/>
    <cellStyle name="_Книга1_Приложение_3(1)   Часть 1   1 кв 2009г" xfId="416" xr:uid="{00000000-0005-0000-0000-00009F010000}"/>
    <cellStyle name="_Книга2" xfId="417" xr:uid="{00000000-0005-0000-0000-0000A0010000}"/>
    <cellStyle name="_Книга2 2" xfId="418" xr:uid="{00000000-0005-0000-0000-0000A1010000}"/>
    <cellStyle name="_Книга2_1" xfId="419" xr:uid="{00000000-0005-0000-0000-0000A2010000}"/>
    <cellStyle name="_Книга3" xfId="420" xr:uid="{00000000-0005-0000-0000-0000A3010000}"/>
    <cellStyle name="_Книга5" xfId="421" xr:uid="{00000000-0005-0000-0000-0000A4010000}"/>
    <cellStyle name="_Книга5_Книга1" xfId="422" xr:uid="{00000000-0005-0000-0000-0000A5010000}"/>
    <cellStyle name="_Книга5_Приложение_3(1)   Часть 1   1 кв 2009г" xfId="423" xr:uid="{00000000-0005-0000-0000-0000A6010000}"/>
    <cellStyle name="_Книга6" xfId="424" xr:uid="{00000000-0005-0000-0000-0000A7010000}"/>
    <cellStyle name="_Командировочные расходы 2006" xfId="425" xr:uid="{00000000-0005-0000-0000-0000A8010000}"/>
    <cellStyle name="_Комплексная по всем затратам ПСУИС" xfId="426" xr:uid="{00000000-0005-0000-0000-0000A9010000}"/>
    <cellStyle name="_комплексный" xfId="427" xr:uid="{00000000-0005-0000-0000-0000AA010000}"/>
    <cellStyle name="_комплексный1" xfId="428" xr:uid="{00000000-0005-0000-0000-0000AB010000}"/>
    <cellStyle name="_Копия 3кв_1" xfId="429" xr:uid="{00000000-0005-0000-0000-0000AC010000}"/>
    <cellStyle name="_Копия ЗБП МСК  Чита БДР, БДДС 4 кв 06 ТоиР 26 07 06" xfId="430" xr:uid="{00000000-0005-0000-0000-0000AD010000}"/>
    <cellStyle name="_Копия капвлож_бизнес-план25 05_1" xfId="431" xr:uid="{00000000-0005-0000-0000-0000AE010000}"/>
    <cellStyle name="_Копия Образец Предложения по корректировке ИП МЭС С-З_3" xfId="432" xr:uid="{00000000-0005-0000-0000-0000AF010000}"/>
    <cellStyle name="_Копия Образец Предложения по корректировке ИП МЭС С-З_3_Книга1" xfId="433" xr:uid="{00000000-0005-0000-0000-0000B0010000}"/>
    <cellStyle name="_Копия Образец Предложения по корректировке ИП МЭС С-З_3_ПР ОФ на  2010-2014 01 10 2010 2011!!! для ДИиСП (2)" xfId="434" xr:uid="{00000000-0005-0000-0000-0000B1010000}"/>
    <cellStyle name="_Копия Образец Предложения по корректировке ИП МЭС С-З_3_ПР ОФ на  2010-2014 коррект  26 10 2010" xfId="435" xr:uid="{00000000-0005-0000-0000-0000B2010000}"/>
    <cellStyle name="_Копия Образец Предложения по корректировке ИП МЭС С-З_3_ПР ОФ на  2010-2014 коррект  26 10 2010 для ДИиСП (2)" xfId="436" xr:uid="{00000000-0005-0000-0000-0000B3010000}"/>
    <cellStyle name="_Копия Образец Предложения по корректировке ИП МЭС С-З_3_ПР ОФ на  2010-2014 коррект  26 10 2010 для ДИиСП (3)" xfId="437" xr:uid="{00000000-0005-0000-0000-0000B4010000}"/>
    <cellStyle name="_Копия ПР ОФ 2010-2014 (исправ версия)" xfId="438" xr:uid="{00000000-0005-0000-0000-0000B5010000}"/>
    <cellStyle name="_Копия ПР ОФ 2010-2014 (исправ версия)_Книга1" xfId="439" xr:uid="{00000000-0005-0000-0000-0000B6010000}"/>
    <cellStyle name="_Копия ПР ОФ 2010-2014 (исправ версия)_ПР ОФ на  2010-2014 01 10 2010 2011!!! для ДИиСП (2)" xfId="440" xr:uid="{00000000-0005-0000-0000-0000B7010000}"/>
    <cellStyle name="_Копия ПР ОФ 2010-2014 (исправ версия)_ПР ОФ на  2010-2014 коррект  26 10 2010" xfId="441" xr:uid="{00000000-0005-0000-0000-0000B8010000}"/>
    <cellStyle name="_Копия ПР ОФ 2010-2014 (исправ версия)_ПР ОФ на  2010-2014 коррект  26 10 2010 для ДИиСП (2)" xfId="442" xr:uid="{00000000-0005-0000-0000-0000B9010000}"/>
    <cellStyle name="_Копия ПР ОФ 2010-2014 (исправ версия)_ПР ОФ на  2010-2014 коррект  26 10 2010 для ДИиСП (3)" xfId="443" xr:uid="{00000000-0005-0000-0000-0000BA010000}"/>
    <cellStyle name="_Копия Приложение 4  (5)" xfId="444" xr:uid="{00000000-0005-0000-0000-0000BB010000}"/>
    <cellStyle name="_Копия Программа первоочередных мер_(правка 18 05 06 Усаров_2А_3)" xfId="445" xr:uid="{00000000-0005-0000-0000-0000BC010000}"/>
    <cellStyle name="_Копия Свод все сети+" xfId="446" xr:uid="{00000000-0005-0000-0000-0000BD010000}"/>
    <cellStyle name="_Копия тех.-экон. и фин. показатели" xfId="447" xr:uid="{00000000-0005-0000-0000-0000BE010000}"/>
    <cellStyle name="_Копия Форма Корректировки плана ремонта электросетевых объектов ОАО ФСК ЕЭС и МСК на 2007" xfId="448" xr:uid="{00000000-0005-0000-0000-0000BF010000}"/>
    <cellStyle name="_Копия Форматы УУ15" xfId="449" xr:uid="{00000000-0005-0000-0000-0000C0010000}"/>
    <cellStyle name="_Копия Форматы УУ15_Книга1" xfId="450" xr:uid="{00000000-0005-0000-0000-0000C1010000}"/>
    <cellStyle name="_Копия Форматы УУ15_Приложение_3(1)   Часть 1   1 кв 2009г" xfId="451" xr:uid="{00000000-0005-0000-0000-0000C2010000}"/>
    <cellStyle name="_Копия формы для ФСК" xfId="452" xr:uid="{00000000-0005-0000-0000-0000C3010000}"/>
    <cellStyle name="_Коррект 4кв06 31 10 06" xfId="453" xr:uid="{00000000-0005-0000-0000-0000C4010000}"/>
    <cellStyle name="_Корректировка ИП для Боброва" xfId="454" xr:uid="{00000000-0005-0000-0000-0000C5010000}"/>
    <cellStyle name="_корректировка КПМЭС 4кв" xfId="455" xr:uid="{00000000-0005-0000-0000-0000C6010000}"/>
    <cellStyle name="_корректировка КПМЭС 4кв ФСК 07 11 (2)" xfId="456" xr:uid="{00000000-0005-0000-0000-0000C7010000}"/>
    <cellStyle name="_корректировка КПМЭС ТОиР" xfId="457" xr:uid="{00000000-0005-0000-0000-0000C8010000}"/>
    <cellStyle name="_корректировка_КПМЭС 4кв" xfId="458" xr:uid="{00000000-0005-0000-0000-0000C9010000}"/>
    <cellStyle name="_КПЭ вводы" xfId="459" xr:uid="{00000000-0005-0000-0000-0000CA010000}"/>
    <cellStyle name="_Краткий анализ 2006г НОВЫЙ" xfId="460" xr:uid="{00000000-0005-0000-0000-0000CB010000}"/>
    <cellStyle name="_ЛИЗИНГ" xfId="461" xr:uid="{00000000-0005-0000-0000-0000CC010000}"/>
    <cellStyle name="_ЛИЗИНГ Агафонов 15.01.08" xfId="462" xr:uid="{00000000-0005-0000-0000-0000CD010000}"/>
    <cellStyle name="_Лизинг справка по забалансу 3 апрель" xfId="463" xr:uid="{00000000-0005-0000-0000-0000CE010000}"/>
    <cellStyle name="_Лимит 4 кв 06г. (Согл год - утверж 9 мес)" xfId="464" xr:uid="{00000000-0005-0000-0000-0000CF010000}"/>
    <cellStyle name="_Лист в ТЭЦ март 04г" xfId="465" xr:uid="{00000000-0005-0000-0000-0000D0010000}"/>
    <cellStyle name="_Лист1" xfId="466" xr:uid="{00000000-0005-0000-0000-0000D1010000}"/>
    <cellStyle name="_Лист1_1" xfId="467" xr:uid="{00000000-0005-0000-0000-0000D2010000}"/>
    <cellStyle name="_Макет_Итоговый лист по анализу ИПР" xfId="468" xr:uid="{00000000-0005-0000-0000-0000D3010000}"/>
    <cellStyle name="_Материалы на эксплуатацию для Г А " xfId="469" xr:uid="{00000000-0005-0000-0000-0000D4010000}"/>
    <cellStyle name="_Материалы на эксплуатацию для Г А _Книга1" xfId="470" xr:uid="{00000000-0005-0000-0000-0000D5010000}"/>
    <cellStyle name="_Материалы на эксплуатацию для Г А _Приложение_3(1)   Часть 1   1 кв 2009г" xfId="471" xr:uid="{00000000-0005-0000-0000-0000D6010000}"/>
    <cellStyle name="_меню по ТП (2)" xfId="472" xr:uid="{00000000-0005-0000-0000-0000D7010000}"/>
    <cellStyle name="_Модель - 2(23)" xfId="473" xr:uid="{00000000-0005-0000-0000-0000D8010000}"/>
    <cellStyle name="_МОДЕЛЬ_1 (2)" xfId="474" xr:uid="{00000000-0005-0000-0000-0000D9010000}"/>
    <cellStyle name="_МОДЕЛЬ_1 (2)_46EE.2011(v1.0)" xfId="475" xr:uid="{00000000-0005-0000-0000-0000DA010000}"/>
    <cellStyle name="_МОДЕЛЬ_1 (2)_46EE.2011(v1.2)" xfId="476" xr:uid="{00000000-0005-0000-0000-0000DB010000}"/>
    <cellStyle name="_МОДЕЛЬ_1 (2)_ARMRAZR" xfId="477" xr:uid="{00000000-0005-0000-0000-0000DC010000}"/>
    <cellStyle name="_МОДЕЛЬ_1 (2)_BALANCE.WARM.2010.FACT(v1.0)" xfId="478" xr:uid="{00000000-0005-0000-0000-0000DD010000}"/>
    <cellStyle name="_МОДЕЛЬ_1 (2)_BALANCE.WARM.2010.PLAN" xfId="479" xr:uid="{00000000-0005-0000-0000-0000DE010000}"/>
    <cellStyle name="_МОДЕЛЬ_1 (2)_BALANCE.WARM.2011YEAR(v0.7)" xfId="480" xr:uid="{00000000-0005-0000-0000-0000DF010000}"/>
    <cellStyle name="_МОДЕЛЬ_1 (2)_BALANCE.WARM.2011YEAR.NEW.UPDATE.SCHEME" xfId="481" xr:uid="{00000000-0005-0000-0000-0000E0010000}"/>
    <cellStyle name="_МОДЕЛЬ_1 (2)_NADB.JNVLS.APTEKA.2011(v1.3.3)" xfId="482" xr:uid="{00000000-0005-0000-0000-0000E1010000}"/>
    <cellStyle name="_МОДЕЛЬ_1 (2)_NADB.JNVLS.APTEKA.2011(v1.3.4)" xfId="483" xr:uid="{00000000-0005-0000-0000-0000E2010000}"/>
    <cellStyle name="_МОДЕЛЬ_1 (2)_PR.PROG.WARM.NOTCOMBI.2012.2.16_v1.4(04.04.11) " xfId="484" xr:uid="{00000000-0005-0000-0000-0000E3010000}"/>
    <cellStyle name="_МОДЕЛЬ_1 (2)_PREDEL.JKH.UTV.2011(v1.0.1)" xfId="485" xr:uid="{00000000-0005-0000-0000-0000E4010000}"/>
    <cellStyle name="_МОДЕЛЬ_1 (2)_PREDEL.JKH.UTV.2011(v1.1)" xfId="486" xr:uid="{00000000-0005-0000-0000-0000E5010000}"/>
    <cellStyle name="_МОДЕЛЬ_1 (2)_UPDATE.46EE.2011.TO.1.1" xfId="487" xr:uid="{00000000-0005-0000-0000-0000E6010000}"/>
    <cellStyle name="_МОДЕЛЬ_1 (2)_UPDATE.BALANCE.WARM.2011YEAR.TO.1.1" xfId="488" xr:uid="{00000000-0005-0000-0000-0000E7010000}"/>
    <cellStyle name="_МОДЕЛЬ_1 (2)_UPDATE.NADB.JNVLS.APTEKA.2011.TO.1.3.4" xfId="489" xr:uid="{00000000-0005-0000-0000-0000E8010000}"/>
    <cellStyle name="_МОДЕЛЬ_1 (2)_Книга2_PR.PROG.WARM.NOTCOMBI.2012.2.16_v1.4(04.04.11) " xfId="490" xr:uid="{00000000-0005-0000-0000-0000E9010000}"/>
    <cellStyle name="_Мордовэнерго_на 01.02.10_опер." xfId="491" xr:uid="{00000000-0005-0000-0000-0000EA010000}"/>
    <cellStyle name="_МОЭСК" xfId="492" xr:uid="{00000000-0005-0000-0000-0000EB010000}"/>
    <cellStyle name="_мтр 2006 год по месяцам" xfId="493" xr:uid="{00000000-0005-0000-0000-0000EC010000}"/>
    <cellStyle name="_МЭС Волги ЦПИД 2008-2010гг" xfId="494" xr:uid="{00000000-0005-0000-0000-0000ED010000}"/>
    <cellStyle name="_МЭС Волги ЦПИД 2008-2010гг_Книга1" xfId="495" xr:uid="{00000000-0005-0000-0000-0000EE010000}"/>
    <cellStyle name="_МЭС Волги ЦПИД 2008-2010гг_ПР ОФ на  2010-2014 01 10 2010 2011!!! для ДИиСП (2)" xfId="496" xr:uid="{00000000-0005-0000-0000-0000EF010000}"/>
    <cellStyle name="_МЭС Волги ЦПИД 2008-2010гг_ПР ОФ на  2010-2014 коррект  26 10 2010" xfId="497" xr:uid="{00000000-0005-0000-0000-0000F0010000}"/>
    <cellStyle name="_МЭС Волги ЦПИД 2008-2010гг_ПР ОФ на  2010-2014 коррект  26 10 2010 для ДИиСП (2)" xfId="498" xr:uid="{00000000-0005-0000-0000-0000F1010000}"/>
    <cellStyle name="_МЭС Волги ЦПИД 2008-2010гг_ПР ОФ на  2010-2014 коррект  26 10 2010 для ДИиСП (3)" xfId="499" xr:uid="{00000000-0005-0000-0000-0000F2010000}"/>
    <cellStyle name="_НВВ 2009 постатейно свод по филиалам_09_02_09" xfId="500" xr:uid="{00000000-0005-0000-0000-0000F3010000}"/>
    <cellStyle name="_НВВ 2009 постатейно свод по филиалам_для Валентина" xfId="501" xr:uid="{00000000-0005-0000-0000-0000F4010000}"/>
    <cellStyle name="_некомплекс 2009-2011" xfId="502" xr:uid="{00000000-0005-0000-0000-0000F5010000}"/>
    <cellStyle name="_некомплекс 2009-2011_Книга1" xfId="503" xr:uid="{00000000-0005-0000-0000-0000F6010000}"/>
    <cellStyle name="_некомплекс 2009-2011_ПР ОФ на  2010-2014 01 10 2010 2011!!! для ДИиСП (2)" xfId="504" xr:uid="{00000000-0005-0000-0000-0000F7010000}"/>
    <cellStyle name="_некомплекс 2009-2011_ПР ОФ на  2010-2014 коррект  26 10 2010" xfId="505" xr:uid="{00000000-0005-0000-0000-0000F8010000}"/>
    <cellStyle name="_некомплекс 2009-2011_ПР ОФ на  2010-2014 коррект  26 10 2010 для ДИиСП (2)" xfId="506" xr:uid="{00000000-0005-0000-0000-0000F9010000}"/>
    <cellStyle name="_некомплекс 2009-2011_ПР ОФ на  2010-2014 коррект  26 10 2010 для ДИиСП (3)" xfId="507" xr:uid="{00000000-0005-0000-0000-0000FA010000}"/>
    <cellStyle name="_Новый_КС2_Элпитание в МЭС Юга 5-7-1" xfId="508" xr:uid="{00000000-0005-0000-0000-0000FB010000}"/>
    <cellStyle name="_Новый_КС2_Элпитание в МЭС Юга 5-7-1_КПЭ ВВоды ИП 2010 (отправка)" xfId="509" xr:uid="{00000000-0005-0000-0000-0000FC010000}"/>
    <cellStyle name="_Новый_КС2_Элпитание в МЭС Юга 5-7-1_КПЭ ВВоды ИП 2010 (посл вар  26 05 11)" xfId="510" xr:uid="{00000000-0005-0000-0000-0000FD010000}"/>
    <cellStyle name="_Новый_КС2_Элпитание в МЭС Юга 5-7-1_КПЭ ВВоды ИП 2010 (посл вар  26 05 11) (3)" xfId="511" xr:uid="{00000000-0005-0000-0000-0000FE010000}"/>
    <cellStyle name="_Новый_КС2_Элпитание в МЭС Юга 5-7-1_ремонт" xfId="512" xr:uid="{00000000-0005-0000-0000-0000FF010000}"/>
    <cellStyle name="_Общий свод 4 декабрь, ноябрь, октябрь" xfId="513" xr:uid="{00000000-0005-0000-0000-000000020000}"/>
    <cellStyle name="_ОКС - программа кап.стройки" xfId="514" xr:uid="{00000000-0005-0000-0000-000001020000}"/>
    <cellStyle name="_Омск" xfId="515" xr:uid="{00000000-0005-0000-0000-000002020000}"/>
    <cellStyle name="_ОПЕРАТИВКА ГПЭС апрель" xfId="516" xr:uid="{00000000-0005-0000-0000-000003020000}"/>
    <cellStyle name="_Описание объектов" xfId="517" xr:uid="{00000000-0005-0000-0000-000004020000}"/>
    <cellStyle name="_Описание объектов_Книга1" xfId="518" xr:uid="{00000000-0005-0000-0000-000005020000}"/>
    <cellStyle name="_Описание объектов_ПР ОФ на  2010-2014 01 10 2010 2011!!! для ДИиСП (2)" xfId="519" xr:uid="{00000000-0005-0000-0000-000006020000}"/>
    <cellStyle name="_Описание объектов_ПР ОФ на  2010-2014 коррект  26 10 2010" xfId="520" xr:uid="{00000000-0005-0000-0000-000007020000}"/>
    <cellStyle name="_Описание объектов_ПР ОФ на  2010-2014 коррект  26 10 2010 для ДИиСП (2)" xfId="521" xr:uid="{00000000-0005-0000-0000-000008020000}"/>
    <cellStyle name="_Описание объектов_ПР ОФ на  2010-2014 коррект  26 10 2010 для ДИиСП (3)" xfId="522" xr:uid="{00000000-0005-0000-0000-000009020000}"/>
    <cellStyle name="_ОПМЭС 2004 статья 1_1_1_2" xfId="523" xr:uid="{00000000-0005-0000-0000-00000A020000}"/>
    <cellStyle name="_Осн Форма 2_1_ОП 13 05(1)" xfId="524" xr:uid="{00000000-0005-0000-0000-00000B020000}"/>
    <cellStyle name="_остаток векселей_01_07" xfId="525" xr:uid="{00000000-0005-0000-0000-00000C020000}"/>
    <cellStyle name="_ОТ ИД 2009" xfId="526" xr:uid="{00000000-0005-0000-0000-00000D020000}"/>
    <cellStyle name="_Отчет 2006 _П 15 01" xfId="527" xr:uid="{00000000-0005-0000-0000-00000E020000}"/>
    <cellStyle name="_Отчёт за 3 квартал 2005_челяб" xfId="528" xr:uid="{00000000-0005-0000-0000-00000F020000}"/>
    <cellStyle name="_отчёт ИПР_3кв_мари" xfId="529" xr:uid="{00000000-0005-0000-0000-000010020000}"/>
    <cellStyle name="_Отчет по лизингу- Приобретение оборудования" xfId="530" xr:uid="{00000000-0005-0000-0000-000011020000}"/>
    <cellStyle name="_ОТЧЕТ по МРСК -12-1мес" xfId="531" xr:uid="{00000000-0005-0000-0000-000012020000}"/>
    <cellStyle name="_Отчет по Чувашиия январь-ноябрь 2009год" xfId="532" xr:uid="{00000000-0005-0000-0000-000013020000}"/>
    <cellStyle name="_П 1.3, 1.4, 1.5." xfId="533" xr:uid="{00000000-0005-0000-0000-000014020000}"/>
    <cellStyle name="_Перегруппировка_нов формат" xfId="534" xr:uid="{00000000-0005-0000-0000-000015020000}"/>
    <cellStyle name="_Плановая выручка 2010-по  двум  договорам" xfId="535" xr:uid="{00000000-0005-0000-0000-000016020000}"/>
    <cellStyle name="_Подряд 4кв 06 КМС" xfId="536" xr:uid="{00000000-0005-0000-0000-000017020000}"/>
    <cellStyle name="_поквартальная разбивка реновации 2009" xfId="537" xr:uid="{00000000-0005-0000-0000-000018020000}"/>
    <cellStyle name="_Последний ПЭП и Бюджет 2006 КузбПМЭС" xfId="538" xr:uid="{00000000-0005-0000-0000-000019020000}"/>
    <cellStyle name="_пр 5 тариф RAB" xfId="539" xr:uid="{00000000-0005-0000-0000-00001A020000}"/>
    <cellStyle name="_пр 5 тариф RAB_46EE.2011(v1.0)" xfId="540" xr:uid="{00000000-0005-0000-0000-00001B020000}"/>
    <cellStyle name="_пр 5 тариф RAB_46EE.2011(v1.2)" xfId="541" xr:uid="{00000000-0005-0000-0000-00001C020000}"/>
    <cellStyle name="_пр 5 тариф RAB_ARMRAZR" xfId="542" xr:uid="{00000000-0005-0000-0000-00001D020000}"/>
    <cellStyle name="_пр 5 тариф RAB_BALANCE.WARM.2010.FACT(v1.0)" xfId="543" xr:uid="{00000000-0005-0000-0000-00001E020000}"/>
    <cellStyle name="_пр 5 тариф RAB_BALANCE.WARM.2010.PLAN" xfId="544" xr:uid="{00000000-0005-0000-0000-00001F020000}"/>
    <cellStyle name="_пр 5 тариф RAB_BALANCE.WARM.2011YEAR(v0.7)" xfId="545" xr:uid="{00000000-0005-0000-0000-000020020000}"/>
    <cellStyle name="_пр 5 тариф RAB_BALANCE.WARM.2011YEAR.NEW.UPDATE.SCHEME" xfId="546" xr:uid="{00000000-0005-0000-0000-000021020000}"/>
    <cellStyle name="_пр 5 тариф RAB_NADB.JNVLS.APTEKA.2011(v1.3.3)" xfId="547" xr:uid="{00000000-0005-0000-0000-000022020000}"/>
    <cellStyle name="_пр 5 тариф RAB_NADB.JNVLS.APTEKA.2011(v1.3.4)" xfId="548" xr:uid="{00000000-0005-0000-0000-000023020000}"/>
    <cellStyle name="_пр 5 тариф RAB_PR.PROG.WARM.NOTCOMBI.2012.2.16_v1.4(04.04.11) " xfId="549" xr:uid="{00000000-0005-0000-0000-000024020000}"/>
    <cellStyle name="_пр 5 тариф RAB_PREDEL.JKH.UTV.2011(v1.0.1)" xfId="550" xr:uid="{00000000-0005-0000-0000-000025020000}"/>
    <cellStyle name="_пр 5 тариф RAB_PREDEL.JKH.UTV.2011(v1.1)" xfId="551" xr:uid="{00000000-0005-0000-0000-000026020000}"/>
    <cellStyle name="_пр 5 тариф RAB_UPDATE.46EE.2011.TO.1.1" xfId="552" xr:uid="{00000000-0005-0000-0000-000027020000}"/>
    <cellStyle name="_пр 5 тариф RAB_UPDATE.BALANCE.WARM.2011YEAR.TO.1.1" xfId="553" xr:uid="{00000000-0005-0000-0000-000028020000}"/>
    <cellStyle name="_пр 5 тариф RAB_UPDATE.NADB.JNVLS.APTEKA.2011.TO.1.3.4" xfId="554" xr:uid="{00000000-0005-0000-0000-000029020000}"/>
    <cellStyle name="_пр 5 тариф RAB_Книга2_PR.PROG.WARM.NOTCOMBI.2012.2.16_v1.4(04.04.11) " xfId="555" xr:uid="{00000000-0005-0000-0000-00002A020000}"/>
    <cellStyle name="_ПР ОФ 2010-2012 для ФСТ" xfId="556" xr:uid="{00000000-0005-0000-0000-00002B020000}"/>
    <cellStyle name="_ПР ОФ 2010-2012 для ФСТ_Книга1" xfId="557" xr:uid="{00000000-0005-0000-0000-00002C020000}"/>
    <cellStyle name="_ПР ОФ 2010-2012 для ФСТ_ПР ОФ на  2010-2014 01 10 2010 2011!!! для ДИиСП (2)" xfId="558" xr:uid="{00000000-0005-0000-0000-00002D020000}"/>
    <cellStyle name="_ПР ОФ 2010-2012 для ФСТ_ПР ОФ на  2010-2014 коррект  26 10 2010" xfId="559" xr:uid="{00000000-0005-0000-0000-00002E020000}"/>
    <cellStyle name="_ПР ОФ 2010-2012 для ФСТ_ПР ОФ на  2010-2014 коррект  26 10 2010 для ДИиСП (2)" xfId="560" xr:uid="{00000000-0005-0000-0000-00002F020000}"/>
    <cellStyle name="_ПР ОФ 2010-2012 для ФСТ_ПР ОФ на  2010-2014 коррект  26 10 2010 для ДИиСП (3)" xfId="561" xr:uid="{00000000-0005-0000-0000-000030020000}"/>
    <cellStyle name="_ПР ОФ 2010-2014" xfId="562" xr:uid="{00000000-0005-0000-0000-000031020000}"/>
    <cellStyle name="_ПР ОФ 2010-2014_Книга1" xfId="563" xr:uid="{00000000-0005-0000-0000-000032020000}"/>
    <cellStyle name="_ПР ОФ 2010-2014_ПР ОФ на  2010-2014 01 10 2010 2011!!! для ДИиСП (2)" xfId="564" xr:uid="{00000000-0005-0000-0000-000033020000}"/>
    <cellStyle name="_ПР ОФ 2010-2014_ПР ОФ на  2010-2014 коррект  26 10 2010" xfId="565" xr:uid="{00000000-0005-0000-0000-000034020000}"/>
    <cellStyle name="_ПР ОФ 2010-2014_ПР ОФ на  2010-2014 коррект  26 10 2010 для ДИиСП (2)" xfId="566" xr:uid="{00000000-0005-0000-0000-000035020000}"/>
    <cellStyle name="_ПР ОФ 2010-2014_ПР ОФ на  2010-2014 коррект  26 10 2010 для ДИиСП (3)" xfId="567" xr:uid="{00000000-0005-0000-0000-000036020000}"/>
    <cellStyle name="_ПР ОФ на  2010-2014 01 10 2010 2011!!! для ДИиСП (2)" xfId="568" xr:uid="{00000000-0005-0000-0000-000037020000}"/>
    <cellStyle name="_ПР ОФ на  2010-2014 коррект  26 10 2010" xfId="569" xr:uid="{00000000-0005-0000-0000-000038020000}"/>
    <cellStyle name="_ПР ОФ на  2010-2014 коррект  26 10 2010 для ДИиСП (2)" xfId="570" xr:uid="{00000000-0005-0000-0000-000039020000}"/>
    <cellStyle name="_ПР ОФ на  2010-2014 коррект  26 10 2010 для ДИиСП (3)" xfId="571" xr:uid="{00000000-0005-0000-0000-00003A020000}"/>
    <cellStyle name="_Предложения по корректировке программы реновации (с учетом реновации за счет аморт)" xfId="572" xr:uid="{00000000-0005-0000-0000-00003B020000}"/>
    <cellStyle name="_Предложения по реновации 2008-2012" xfId="573" xr:uid="{00000000-0005-0000-0000-00003C020000}"/>
    <cellStyle name="_Предложения по реновации 2008-2012_Книга1" xfId="574" xr:uid="{00000000-0005-0000-0000-00003D020000}"/>
    <cellStyle name="_Предложения по реновации 2008-2012_ПР ОФ на  2010-2014 01 10 2010 2011!!! для ДИиСП (2)" xfId="575" xr:uid="{00000000-0005-0000-0000-00003E020000}"/>
    <cellStyle name="_Предложения по реновации 2008-2012_ПР ОФ на  2010-2014 коррект  26 10 2010" xfId="576" xr:uid="{00000000-0005-0000-0000-00003F020000}"/>
    <cellStyle name="_Предложения по реновации 2008-2012_ПР ОФ на  2010-2014 коррект  26 10 2010 для ДИиСП (2)" xfId="577" xr:uid="{00000000-0005-0000-0000-000040020000}"/>
    <cellStyle name="_Предложения по реновации 2008-2012_ПР ОФ на  2010-2014 коррект  26 10 2010 для ДИиСП (3)" xfId="578" xr:uid="{00000000-0005-0000-0000-000041020000}"/>
    <cellStyle name="_Предожение _ДБП_2009 г ( согласованные БП)  (2)" xfId="579" xr:uid="{00000000-0005-0000-0000-000042020000}"/>
    <cellStyle name="_Прил 1 Расчет транспортный налог" xfId="580" xr:uid="{00000000-0005-0000-0000-000043020000}"/>
    <cellStyle name="_Прил 4_Формат-РСК_29.11.06_new finalприм" xfId="581" xr:uid="{00000000-0005-0000-0000-000044020000}"/>
    <cellStyle name="_Прил 4_Формат-РСК_29.11.06_new finalприм_Книга1" xfId="582" xr:uid="{00000000-0005-0000-0000-000045020000}"/>
    <cellStyle name="_Прил 4_Формат-РСК_29.11.06_new finalприм_Приложение_3(1)   Часть 1   1 кв 2009г" xfId="583" xr:uid="{00000000-0005-0000-0000-000046020000}"/>
    <cellStyle name="_ПРИЛ. 2003_ЧТЭ" xfId="584" xr:uid="{00000000-0005-0000-0000-000047020000}"/>
    <cellStyle name="_прил090724 - Реновация поквартально v9 - отправ" xfId="585" xr:uid="{00000000-0005-0000-0000-000048020000}"/>
    <cellStyle name="_приложение 1 2007г от 24.11.06." xfId="586" xr:uid="{00000000-0005-0000-0000-000049020000}"/>
    <cellStyle name="_Приложение 1 к Соглашению за 2007" xfId="587" xr:uid="{00000000-0005-0000-0000-00004A020000}"/>
    <cellStyle name="_Приложение 17 закупки оборудования не входящего в сметы строек" xfId="588" xr:uid="{00000000-0005-0000-0000-00004B020000}"/>
    <cellStyle name="_Приложение 4_01 02 08" xfId="589" xr:uid="{00000000-0005-0000-0000-00004C020000}"/>
    <cellStyle name="_Приложение 7 отчет год" xfId="590" xr:uid="{00000000-0005-0000-0000-00004D020000}"/>
    <cellStyle name="_Приложение к протоколу Правления 070607с Чечней" xfId="591" xr:uid="{00000000-0005-0000-0000-00004E020000}"/>
    <cellStyle name="_Приложение к протоколу Правления 070607с Чечней_Книга1" xfId="592" xr:uid="{00000000-0005-0000-0000-00004F020000}"/>
    <cellStyle name="_Приложение к протоколу Правления 070607с Чечней_ПР ОФ на  2010-2014 01 10 2010 2011!!! для ДИиСП (2)" xfId="593" xr:uid="{00000000-0005-0000-0000-000050020000}"/>
    <cellStyle name="_Приложение к протоколу Правления 070607с Чечней_ПР ОФ на  2010-2014 коррект  26 10 2010" xfId="594" xr:uid="{00000000-0005-0000-0000-000051020000}"/>
    <cellStyle name="_Приложение к протоколу Правления 070607с Чечней_ПР ОФ на  2010-2014 коррект  26 10 2010 для ДИиСП (2)" xfId="595" xr:uid="{00000000-0005-0000-0000-000052020000}"/>
    <cellStyle name="_Приложение к протоколу Правления 070607с Чечней_ПР ОФ на  2010-2014 коррект  26 10 2010 для ДИиСП (3)" xfId="596" xr:uid="{00000000-0005-0000-0000-000053020000}"/>
    <cellStyle name="_Приложение МТС-3-КС" xfId="597" xr:uid="{00000000-0005-0000-0000-000054020000}"/>
    <cellStyle name="_Приложение МТС-3-КС_Книга1" xfId="598" xr:uid="{00000000-0005-0000-0000-000055020000}"/>
    <cellStyle name="_Приложение МТС-3-КС_Приложение_3(1)   Часть 1   1 кв 2009г" xfId="599" xr:uid="{00000000-0005-0000-0000-000056020000}"/>
    <cellStyle name="_Приложение ТП №26" xfId="600" xr:uid="{00000000-0005-0000-0000-000057020000}"/>
    <cellStyle name="_Приложение-МТС--2-1" xfId="601" xr:uid="{00000000-0005-0000-0000-000058020000}"/>
    <cellStyle name="_Приложение-МТС--2-1_Книга1" xfId="602" xr:uid="{00000000-0005-0000-0000-000059020000}"/>
    <cellStyle name="_Приложение-МТС--2-1_Приложение_3(1)   Часть 1   1 кв 2009г" xfId="603" xr:uid="{00000000-0005-0000-0000-00005A020000}"/>
    <cellStyle name="_Приложения" xfId="604" xr:uid="{00000000-0005-0000-0000-00005B020000}"/>
    <cellStyle name="_Приложения 20 21 1кв 2006" xfId="605" xr:uid="{00000000-0005-0000-0000-00005C020000}"/>
    <cellStyle name="_Приложения 3,4,5" xfId="606" xr:uid="{00000000-0005-0000-0000-00005D020000}"/>
    <cellStyle name="_Приложения приказ отчетность" xfId="607" xr:uid="{00000000-0005-0000-0000-00005E020000}"/>
    <cellStyle name="_Приобретение ОС 3кв.5.04.06г.(1)" xfId="608" xr:uid="{00000000-0005-0000-0000-00005F020000}"/>
    <cellStyle name="_Приобретение ОС Упр 2007" xfId="609" xr:uid="{00000000-0005-0000-0000-000060020000}"/>
    <cellStyle name="_Прогноз 6мес06 ОП ФСК 19 06" xfId="610" xr:uid="{00000000-0005-0000-0000-000061020000}"/>
    <cellStyle name="_программа замены оборудования ФСК на 2008 коррект" xfId="611" xr:uid="{00000000-0005-0000-0000-000062020000}"/>
    <cellStyle name="_программа замены оборудования ФСК на 2008 коррект_Книга1" xfId="612" xr:uid="{00000000-0005-0000-0000-000063020000}"/>
    <cellStyle name="_программа замены оборудования ФСК на 2008 коррект_ПР ОФ на  2010-2014 01 10 2010 2011!!! для ДИиСП (2)" xfId="613" xr:uid="{00000000-0005-0000-0000-000064020000}"/>
    <cellStyle name="_программа замены оборудования ФСК на 2008 коррект_ПР ОФ на  2010-2014 коррект  26 10 2010" xfId="614" xr:uid="{00000000-0005-0000-0000-000065020000}"/>
    <cellStyle name="_программа замены оборудования ФСК на 2008 коррект_ПР ОФ на  2010-2014 коррект  26 10 2010 для ДИиСП (2)" xfId="615" xr:uid="{00000000-0005-0000-0000-000066020000}"/>
    <cellStyle name="_программа замены оборудования ФСК на 2008 коррект_ПР ОФ на  2010-2014 коррект  26 10 2010 для ДИиСП (3)" xfId="616" xr:uid="{00000000-0005-0000-0000-000067020000}"/>
    <cellStyle name="_Программы  замены ВЗУ и АБ ФСК и  МСК, ВМТ на 2008г" xfId="617" xr:uid="{00000000-0005-0000-0000-000068020000}"/>
    <cellStyle name="_Программы  замены ВЗУ и АБ ФСК и  МСК, ВМТ на 2008г_Книга1" xfId="618" xr:uid="{00000000-0005-0000-0000-000069020000}"/>
    <cellStyle name="_Программы  замены ВЗУ и АБ ФСК и  МСК, ВМТ на 2008г_ПР ОФ на  2010-2014 01 10 2010 2011!!! для ДИиСП (2)" xfId="619" xr:uid="{00000000-0005-0000-0000-00006A020000}"/>
    <cellStyle name="_Программы  замены ВЗУ и АБ ФСК и  МСК, ВМТ на 2008г_ПР ОФ на  2010-2014 коррект  26 10 2010" xfId="620" xr:uid="{00000000-0005-0000-0000-00006B020000}"/>
    <cellStyle name="_Программы  замены ВЗУ и АБ ФСК и  МСК, ВМТ на 2008г_ПР ОФ на  2010-2014 коррект  26 10 2010 для ДИиСП (2)" xfId="621" xr:uid="{00000000-0005-0000-0000-00006C020000}"/>
    <cellStyle name="_Программы  замены ВЗУ и АБ ФСК и  МСК, ВМТ на 2008г_ПР ОФ на  2010-2014 коррект  26 10 2010 для ДИиСП (3)" xfId="622" xr:uid="{00000000-0005-0000-0000-00006D020000}"/>
    <cellStyle name="_Проект 3 кв ТОиР  ХМК " xfId="623" xr:uid="{00000000-0005-0000-0000-00006E020000}"/>
    <cellStyle name="_Проект 3 кв ТОиР Красноярск" xfId="624" xr:uid="{00000000-0005-0000-0000-00006F020000}"/>
    <cellStyle name="_Проект плана по ремонту 3 кв ЗБП МСК ОАО Читаэнерго" xfId="625" xr:uid="{00000000-0005-0000-0000-000070020000}"/>
    <cellStyle name="_Проект плана по ремонту 3 кв. ЗБП МСК ОАО Бурятэнерго" xfId="626" xr:uid="{00000000-0005-0000-0000-000071020000}"/>
    <cellStyle name="_Проект подряд ремонт 3кв 06г ОП" xfId="627" xr:uid="{00000000-0005-0000-0000-000072020000}"/>
    <cellStyle name="_Проект программы 2010_2014 20082009" xfId="628" xr:uid="{00000000-0005-0000-0000-000073020000}"/>
    <cellStyle name="_Проект сметы ОП ТОиР МСК 4кв 06г" xfId="629" xr:uid="{00000000-0005-0000-0000-000074020000}"/>
    <cellStyle name="_ПСУИС" xfId="630" xr:uid="{00000000-0005-0000-0000-000075020000}"/>
    <cellStyle name="_ПТОиР  БДР и БДДС 4кв 2006 КЭ" xfId="631" xr:uid="{00000000-0005-0000-0000-000076020000}"/>
    <cellStyle name="_ПТОиР  БДР и БДДС 4кв 2006 ХП" xfId="632" xr:uid="{00000000-0005-0000-0000-000077020000}"/>
    <cellStyle name="_ПТОиР  БДР и БДДС 4кв 2006 ХЭ" xfId="633" xr:uid="{00000000-0005-0000-0000-000078020000}"/>
    <cellStyle name="_ПЭП и Б на  2006 УпрМЭС 07.11.05" xfId="634" xr:uid="{00000000-0005-0000-0000-000079020000}"/>
    <cellStyle name="_ПЭП и Б на  2006 УпрМЭС утвержденный" xfId="635" xr:uid="{00000000-0005-0000-0000-00007A020000}"/>
    <cellStyle name="_ПЭП и Бюджет 2005г 2-3 уровни" xfId="636" xr:uid="{00000000-0005-0000-0000-00007B020000}"/>
    <cellStyle name="_ПЭП и Бюджет Кузбасского ПМЭС" xfId="637" xr:uid="{00000000-0005-0000-0000-00007C020000}"/>
    <cellStyle name="_ПЭП и Бюджет на 2005г УправленияМЭС" xfId="638" xr:uid="{00000000-0005-0000-0000-00007D020000}"/>
    <cellStyle name="_ПЭП и Бюджет на 4кв04г УправленияМЭС" xfId="639" xr:uid="{00000000-0005-0000-0000-00007E020000}"/>
    <cellStyle name="_ПЭП на 3 кв 2006 г ЗБП МЭС" xfId="640" xr:uid="{00000000-0005-0000-0000-00007F020000}"/>
    <cellStyle name="_ПЭПиБюджет на 2006гММСКмин" xfId="641" xr:uid="{00000000-0005-0000-0000-000080020000}"/>
    <cellStyle name="_ПЭПиБюджет на 2кв 2006гММСК" xfId="642" xr:uid="{00000000-0005-0000-0000-000081020000}"/>
    <cellStyle name="_ПЭПиБюджет на 2кв.2005г" xfId="643" xr:uid="{00000000-0005-0000-0000-000082020000}"/>
    <cellStyle name="_Р-5 02.01.06.06.02.03 Ответств" xfId="644" xr:uid="{00000000-0005-0000-0000-000083020000}"/>
    <cellStyle name="_РаппопортРАСЧЕТ ФОТ  на 9 мес 2008  " xfId="645" xr:uid="{00000000-0005-0000-0000-000084020000}"/>
    <cellStyle name="_Расходы" xfId="646" xr:uid="{00000000-0005-0000-0000-000085020000}"/>
    <cellStyle name="_Расходы_Книга1" xfId="647" xr:uid="{00000000-0005-0000-0000-000086020000}"/>
    <cellStyle name="_Расходы_Приложение_3(1)   Часть 1   1 кв 2009г" xfId="648" xr:uid="{00000000-0005-0000-0000-000087020000}"/>
    <cellStyle name="_Расчет RAB_22072008" xfId="649" xr:uid="{00000000-0005-0000-0000-000088020000}"/>
    <cellStyle name="_Расчет RAB_22072008_46EE.2011(v1.0)" xfId="650" xr:uid="{00000000-0005-0000-0000-000089020000}"/>
    <cellStyle name="_Расчет RAB_22072008_46EE.2011(v1.2)" xfId="651" xr:uid="{00000000-0005-0000-0000-00008A020000}"/>
    <cellStyle name="_Расчет RAB_22072008_ARMRAZR" xfId="652" xr:uid="{00000000-0005-0000-0000-00008B020000}"/>
    <cellStyle name="_Расчет RAB_22072008_BALANCE.WARM.2010.FACT(v1.0)" xfId="653" xr:uid="{00000000-0005-0000-0000-00008C020000}"/>
    <cellStyle name="_Расчет RAB_22072008_BALANCE.WARM.2010.PLAN" xfId="654" xr:uid="{00000000-0005-0000-0000-00008D020000}"/>
    <cellStyle name="_Расчет RAB_22072008_BALANCE.WARM.2011YEAR(v0.7)" xfId="655" xr:uid="{00000000-0005-0000-0000-00008E020000}"/>
    <cellStyle name="_Расчет RAB_22072008_BALANCE.WARM.2011YEAR.NEW.UPDATE.SCHEME" xfId="656" xr:uid="{00000000-0005-0000-0000-00008F020000}"/>
    <cellStyle name="_Расчет RAB_22072008_NADB.JNVLS.APTEKA.2011(v1.3.3)" xfId="657" xr:uid="{00000000-0005-0000-0000-000090020000}"/>
    <cellStyle name="_Расчет RAB_22072008_NADB.JNVLS.APTEKA.2011(v1.3.4)" xfId="658" xr:uid="{00000000-0005-0000-0000-000091020000}"/>
    <cellStyle name="_Расчет RAB_22072008_PR.PROG.WARM.NOTCOMBI.2012.2.16_v1.4(04.04.11) " xfId="659" xr:uid="{00000000-0005-0000-0000-000092020000}"/>
    <cellStyle name="_Расчет RAB_22072008_PREDEL.JKH.UTV.2011(v1.0.1)" xfId="660" xr:uid="{00000000-0005-0000-0000-000093020000}"/>
    <cellStyle name="_Расчет RAB_22072008_PREDEL.JKH.UTV.2011(v1.1)" xfId="661" xr:uid="{00000000-0005-0000-0000-000094020000}"/>
    <cellStyle name="_Расчет RAB_22072008_UPDATE.46EE.2011.TO.1.1" xfId="662" xr:uid="{00000000-0005-0000-0000-000095020000}"/>
    <cellStyle name="_Расчет RAB_22072008_UPDATE.BALANCE.WARM.2011YEAR.TO.1.1" xfId="663" xr:uid="{00000000-0005-0000-0000-000096020000}"/>
    <cellStyle name="_Расчет RAB_22072008_UPDATE.NADB.JNVLS.APTEKA.2011.TO.1.3.4" xfId="664" xr:uid="{00000000-0005-0000-0000-000097020000}"/>
    <cellStyle name="_Расчет RAB_22072008_Книга2_PR.PROG.WARM.NOTCOMBI.2012.2.16_v1.4(04.04.11) " xfId="665" xr:uid="{00000000-0005-0000-0000-000098020000}"/>
    <cellStyle name="_Расчет RAB_Лен и МОЭСК_с 2010 года_14.04.2009_со сглаж_version 3.0_без ФСК" xfId="666" xr:uid="{00000000-0005-0000-0000-000099020000}"/>
    <cellStyle name="_Расчет RAB_Лен и МОЭСК_с 2010 года_14.04.2009_со сглаж_version 3.0_без ФСК_46EE.2011(v1.0)" xfId="667" xr:uid="{00000000-0005-0000-0000-00009A020000}"/>
    <cellStyle name="_Расчет RAB_Лен и МОЭСК_с 2010 года_14.04.2009_со сглаж_version 3.0_без ФСК_46EE.2011(v1.2)" xfId="668" xr:uid="{00000000-0005-0000-0000-00009B020000}"/>
    <cellStyle name="_Расчет RAB_Лен и МОЭСК_с 2010 года_14.04.2009_со сглаж_version 3.0_без ФСК_ARMRAZR" xfId="669" xr:uid="{00000000-0005-0000-0000-00009C020000}"/>
    <cellStyle name="_Расчет RAB_Лен и МОЭСК_с 2010 года_14.04.2009_со сглаж_version 3.0_без ФСК_BALANCE.WARM.2010.FACT(v1.0)" xfId="670" xr:uid="{00000000-0005-0000-0000-00009D020000}"/>
    <cellStyle name="_Расчет RAB_Лен и МОЭСК_с 2010 года_14.04.2009_со сглаж_version 3.0_без ФСК_BALANCE.WARM.2010.PLAN" xfId="671" xr:uid="{00000000-0005-0000-0000-00009E020000}"/>
    <cellStyle name="_Расчет RAB_Лен и МОЭСК_с 2010 года_14.04.2009_со сглаж_version 3.0_без ФСК_BALANCE.WARM.2011YEAR(v0.7)" xfId="672" xr:uid="{00000000-0005-0000-0000-00009F020000}"/>
    <cellStyle name="_Расчет RAB_Лен и МОЭСК_с 2010 года_14.04.2009_со сглаж_version 3.0_без ФСК_BALANCE.WARM.2011YEAR.NEW.UPDATE.SCHEME" xfId="673" xr:uid="{00000000-0005-0000-0000-0000A0020000}"/>
    <cellStyle name="_Расчет RAB_Лен и МОЭСК_с 2010 года_14.04.2009_со сглаж_version 3.0_без ФСК_NADB.JNVLS.APTEKA.2011(v1.3.3)" xfId="674" xr:uid="{00000000-0005-0000-0000-0000A1020000}"/>
    <cellStyle name="_Расчет RAB_Лен и МОЭСК_с 2010 года_14.04.2009_со сглаж_version 3.0_без ФСК_NADB.JNVLS.APTEKA.2011(v1.3.4)" xfId="675" xr:uid="{00000000-0005-0000-0000-0000A2020000}"/>
    <cellStyle name="_Расчет RAB_Лен и МОЭСК_с 2010 года_14.04.2009_со сглаж_version 3.0_без ФСК_PR.PROG.WARM.NOTCOMBI.2012.2.16_v1.4(04.04.11) " xfId="676" xr:uid="{00000000-0005-0000-0000-0000A3020000}"/>
    <cellStyle name="_Расчет RAB_Лен и МОЭСК_с 2010 года_14.04.2009_со сглаж_version 3.0_без ФСК_PREDEL.JKH.UTV.2011(v1.0.1)" xfId="677" xr:uid="{00000000-0005-0000-0000-0000A4020000}"/>
    <cellStyle name="_Расчет RAB_Лен и МОЭСК_с 2010 года_14.04.2009_со сглаж_version 3.0_без ФСК_PREDEL.JKH.UTV.2011(v1.1)" xfId="678" xr:uid="{00000000-0005-0000-0000-0000A5020000}"/>
    <cellStyle name="_Расчет RAB_Лен и МОЭСК_с 2010 года_14.04.2009_со сглаж_version 3.0_без ФСК_UPDATE.46EE.2011.TO.1.1" xfId="679" xr:uid="{00000000-0005-0000-0000-0000A6020000}"/>
    <cellStyle name="_Расчет RAB_Лен и МОЭСК_с 2010 года_14.04.2009_со сглаж_version 3.0_без ФСК_UPDATE.BALANCE.WARM.2011YEAR.TO.1.1" xfId="680" xr:uid="{00000000-0005-0000-0000-0000A7020000}"/>
    <cellStyle name="_Расчет RAB_Лен и МОЭСК_с 2010 года_14.04.2009_со сглаж_version 3.0_без ФСК_UPDATE.NADB.JNVLS.APTEKA.2011.TO.1.3.4" xfId="681" xr:uid="{00000000-0005-0000-0000-0000A8020000}"/>
    <cellStyle name="_Расчет RAB_Лен и МОЭСК_с 2010 года_14.04.2009_со сглаж_version 3.0_без ФСК_Книга2_PR.PROG.WARM.NOTCOMBI.2012.2.16_v1.4(04.04.11) " xfId="682" xr:uid="{00000000-0005-0000-0000-0000A9020000}"/>
    <cellStyle name="_расчет аморт.2006 ОП в МЭС" xfId="683" xr:uid="{00000000-0005-0000-0000-0000AA020000}"/>
    <cellStyle name="_Расчет амортизации-ОТПРАВКА" xfId="684" xr:uid="{00000000-0005-0000-0000-0000AB020000}"/>
    <cellStyle name="_Расчет под  Заключение-Самара" xfId="685" xr:uid="{00000000-0005-0000-0000-0000AC020000}"/>
    <cellStyle name="_Расчеты для плана   2006г" xfId="686" xr:uid="{00000000-0005-0000-0000-0000AD020000}"/>
    <cellStyle name="_Расчеты ЕНЭС   2006г" xfId="687" xr:uid="{00000000-0005-0000-0000-0000AE020000}"/>
    <cellStyle name="_расшифровка активов_27.06.05" xfId="688" xr:uid="{00000000-0005-0000-0000-0000AF020000}"/>
    <cellStyle name="_Реестр договоров" xfId="689" xr:uid="{00000000-0005-0000-0000-0000B0020000}"/>
    <cellStyle name="_Реестр из приб на 2007г_Балаева." xfId="690" xr:uid="{00000000-0005-0000-0000-0000B1020000}"/>
    <cellStyle name="_Реестр Корректировок на ПМЭС 09 06г" xfId="691" xr:uid="{00000000-0005-0000-0000-0000B2020000}"/>
    <cellStyle name="_Резервная копия Выгрузка из АРМа БДР 9 мес по ФСК от Миши 11 09 06" xfId="692" xr:uid="{00000000-0005-0000-0000-0000B3020000}"/>
    <cellStyle name="_Резервная копия Резервная копия Выгрузка из АРМа БДР 9 мес по ФСК от Миши 11 09 06" xfId="693" xr:uid="{00000000-0005-0000-0000-0000B4020000}"/>
    <cellStyle name="_реконстр согл МЭС" xfId="694" xr:uid="{00000000-0005-0000-0000-0000B5020000}"/>
    <cellStyle name="_реконстр согл МЭС_Книга1" xfId="695" xr:uid="{00000000-0005-0000-0000-0000B6020000}"/>
    <cellStyle name="_реконстр согл МЭС_ПР ОФ на  2010-2014 01 10 2010 2011!!! для ДИиСП (2)" xfId="696" xr:uid="{00000000-0005-0000-0000-0000B7020000}"/>
    <cellStyle name="_реконстр согл МЭС_ПР ОФ на  2010-2014 коррект  26 10 2010" xfId="697" xr:uid="{00000000-0005-0000-0000-0000B8020000}"/>
    <cellStyle name="_реконстр согл МЭС_ПР ОФ на  2010-2014 коррект  26 10 2010 для ДИиСП (2)" xfId="698" xr:uid="{00000000-0005-0000-0000-0000B9020000}"/>
    <cellStyle name="_реконстр согл МЭС_ПР ОФ на  2010-2014 коррект  26 10 2010 для ДИиСП (3)" xfId="699" xr:uid="{00000000-0005-0000-0000-0000BA020000}"/>
    <cellStyle name="_ренновация ОФ ФСК 2008-2010 предл МЭС" xfId="700" xr:uid="{00000000-0005-0000-0000-0000BB020000}"/>
    <cellStyle name="_ренновация ОФ ФСК 2008-2010 предл МЭС_Книга1" xfId="701" xr:uid="{00000000-0005-0000-0000-0000BC020000}"/>
    <cellStyle name="_ренновация ОФ ФСК 2008-2010 предл МЭС_ПР ОФ на  2010-2014 01 10 2010 2011!!! для ДИиСП (2)" xfId="702" xr:uid="{00000000-0005-0000-0000-0000BD020000}"/>
    <cellStyle name="_ренновация ОФ ФСК 2008-2010 предл МЭС_ПР ОФ на  2010-2014 коррект  26 10 2010" xfId="703" xr:uid="{00000000-0005-0000-0000-0000BE020000}"/>
    <cellStyle name="_ренновация ОФ ФСК 2008-2010 предл МЭС_ПР ОФ на  2010-2014 коррект  26 10 2010 для ДИиСП (2)" xfId="704" xr:uid="{00000000-0005-0000-0000-0000BF020000}"/>
    <cellStyle name="_ренновация ОФ ФСК 2008-2010 предл МЭС_ПР ОФ на  2010-2014 коррект  26 10 2010 для ДИиСП (3)" xfId="705" xr:uid="{00000000-0005-0000-0000-0000C0020000}"/>
    <cellStyle name="_Реновация ОФ ФСК и МСК на 2009_2013 свод (2)" xfId="706" xr:uid="{00000000-0005-0000-0000-0000C1020000}"/>
    <cellStyle name="_Реновация ОФ ФСК и МСК на 2009_2013 свод (2)_Книга1" xfId="707" xr:uid="{00000000-0005-0000-0000-0000C2020000}"/>
    <cellStyle name="_Реновация ОФ ФСК и МСК на 2009_2013 свод (2)_ПР ОФ на  2010-2014 01 10 2010 2011!!! для ДИиСП (2)" xfId="708" xr:uid="{00000000-0005-0000-0000-0000C3020000}"/>
    <cellStyle name="_Реновация ОФ ФСК и МСК на 2009_2013 свод (2)_ПР ОФ на  2010-2014 коррект  26 10 2010" xfId="709" xr:uid="{00000000-0005-0000-0000-0000C4020000}"/>
    <cellStyle name="_Реновация ОФ ФСК и МСК на 2009_2013 свод (2)_ПР ОФ на  2010-2014 коррект  26 10 2010 для ДИиСП (2)" xfId="710" xr:uid="{00000000-0005-0000-0000-0000C5020000}"/>
    <cellStyle name="_Реновация ОФ ФСК и МСК на 2009_2013 свод (2)_ПР ОФ на  2010-2014 коррект  26 10 2010 для ДИиСП (3)" xfId="711" xr:uid="{00000000-0005-0000-0000-0000C6020000}"/>
    <cellStyle name="_Реновация ОФ ФСК и МСК на 2009_2015 (ПМЭС) испр 24.06.08" xfId="712" xr:uid="{00000000-0005-0000-0000-0000C7020000}"/>
    <cellStyle name="_Реновация ОФ ФСК и МСК на 2009_2015 (ПМЭС) испр 24.06.08_Книга1" xfId="713" xr:uid="{00000000-0005-0000-0000-0000C8020000}"/>
    <cellStyle name="_Реновация ОФ ФСК и МСК на 2009_2015 (ПМЭС) испр 24.06.08_ПР ОФ на  2010-2014 01 10 2010 2011!!! для ДИиСП (2)" xfId="714" xr:uid="{00000000-0005-0000-0000-0000C9020000}"/>
    <cellStyle name="_Реновация ОФ ФСК и МСК на 2009_2015 (ПМЭС) испр 24.06.08_ПР ОФ на  2010-2014 коррект  26 10 2010" xfId="715" xr:uid="{00000000-0005-0000-0000-0000CA020000}"/>
    <cellStyle name="_Реновация ОФ ФСК и МСК на 2009_2015 (ПМЭС) испр 24.06.08_ПР ОФ на  2010-2014 коррект  26 10 2010 для ДИиСП (2)" xfId="716" xr:uid="{00000000-0005-0000-0000-0000CB020000}"/>
    <cellStyle name="_Реновация ОФ ФСК и МСК на 2009_2015 (ПМЭС) испр 24.06.08_ПР ОФ на  2010-2014 коррект  26 10 2010 для ДИиСП (3)" xfId="717" xr:uid="{00000000-0005-0000-0000-0000CC020000}"/>
    <cellStyle name="_С учетом погашения задолженности_Векселя" xfId="718" xr:uid="{00000000-0005-0000-0000-0000CD020000}"/>
    <cellStyle name="_Сб-macro 2020" xfId="719" xr:uid="{00000000-0005-0000-0000-0000CE020000}"/>
    <cellStyle name="_Сведения о расходах на 2004г" xfId="720" xr:uid="{00000000-0005-0000-0000-0000CF020000}"/>
    <cellStyle name="_Свод" xfId="721" xr:uid="{00000000-0005-0000-0000-0000D0020000}"/>
    <cellStyle name="_Свод Март 2009" xfId="722" xr:uid="{00000000-0005-0000-0000-0000D1020000}"/>
    <cellStyle name="_Свод по ИПР (2)" xfId="723" xr:uid="{00000000-0005-0000-0000-0000D2020000}"/>
    <cellStyle name="_Свод подрядчиков общий" xfId="724" xr:uid="{00000000-0005-0000-0000-0000D3020000}"/>
    <cellStyle name="_СВОД прогноз БДДС 1пг 2007 07 06 07" xfId="725" xr:uid="{00000000-0005-0000-0000-0000D4020000}"/>
    <cellStyle name="_СВОД прогноз БДДС 1пг 2007 18 06 07 мах" xfId="726" xr:uid="{00000000-0005-0000-0000-0000D5020000}"/>
    <cellStyle name="_Свод Февраль 2009г." xfId="727" xr:uid="{00000000-0005-0000-0000-0000D6020000}"/>
    <cellStyle name="_Свод ЦИУС  2008 БДР защищенный" xfId="728" xr:uid="{00000000-0005-0000-0000-0000D7020000}"/>
    <cellStyle name="_Сводная таблица по выдаче мощности" xfId="729" xr:uid="{00000000-0005-0000-0000-0000D8020000}"/>
    <cellStyle name="_Сибирь-84чел." xfId="730" xr:uid="{00000000-0005-0000-0000-0000D9020000}"/>
    <cellStyle name="_СМЕТА ОКС 2 кв." xfId="731" xr:uid="{00000000-0005-0000-0000-0000DA020000}"/>
    <cellStyle name="_смета расходов по версии ФСТ от 26.09.06 - Звержанская" xfId="732" xr:uid="{00000000-0005-0000-0000-0000DB020000}"/>
    <cellStyle name="_СМЕТЫ 2005 2006 2007" xfId="733" xr:uid="{00000000-0005-0000-0000-0000DC020000}"/>
    <cellStyle name="_Согласованный бюджет 2006 г" xfId="734" xr:uid="{00000000-0005-0000-0000-0000DD020000}"/>
    <cellStyle name="_согласованный ФСК ФОТ ОП ЕНЭС" xfId="735" xr:uid="{00000000-0005-0000-0000-0000DE020000}"/>
    <cellStyle name="_Спецодежда" xfId="736" xr:uid="{00000000-0005-0000-0000-0000DF020000}"/>
    <cellStyle name="_спецодежда отправ в МЭС" xfId="737" xr:uid="{00000000-0005-0000-0000-0000E0020000}"/>
    <cellStyle name="_СПП  Правление 09102007" xfId="738" xr:uid="{00000000-0005-0000-0000-0000E1020000}"/>
    <cellStyle name="_СПП  Правление 09102007_Книга1" xfId="739" xr:uid="{00000000-0005-0000-0000-0000E2020000}"/>
    <cellStyle name="_СПП  Правление 09102007_ПР ОФ на  2010-2014 01 10 2010 2011!!! для ДИиСП (2)" xfId="740" xr:uid="{00000000-0005-0000-0000-0000E3020000}"/>
    <cellStyle name="_СПП  Правление 09102007_ПР ОФ на  2010-2014 коррект  26 10 2010" xfId="741" xr:uid="{00000000-0005-0000-0000-0000E4020000}"/>
    <cellStyle name="_СПП  Правление 09102007_ПР ОФ на  2010-2014 коррект  26 10 2010 для ДИиСП (2)" xfId="742" xr:uid="{00000000-0005-0000-0000-0000E5020000}"/>
    <cellStyle name="_СПП  Правление 09102007_ПР ОФ на  2010-2014 коррект  26 10 2010 для ДИиСП (3)" xfId="743" xr:uid="{00000000-0005-0000-0000-0000E6020000}"/>
    <cellStyle name="_Справка 2007 года" xfId="744" xr:uid="{00000000-0005-0000-0000-0000E7020000}"/>
    <cellStyle name="_СПРАВКА к совещанию 2009 г  " xfId="745" xr:uid="{00000000-0005-0000-0000-0000E8020000}"/>
    <cellStyle name="_Справка по забалансу по лизингу" xfId="746" xr:uid="{00000000-0005-0000-0000-0000E9020000}"/>
    <cellStyle name="_СПРАВКА_анализ испол ИПР в 2006 г" xfId="747" xr:uid="{00000000-0005-0000-0000-0000EA020000}"/>
    <cellStyle name="_СР_2009_кор.план_факт 4мес+физ5" xfId="748" xr:uid="{00000000-0005-0000-0000-0000EB020000}"/>
    <cellStyle name="_СР_new" xfId="749" xr:uid="{00000000-0005-0000-0000-0000EC020000}"/>
    <cellStyle name="_СР_план 2009_покварт" xfId="750" xr:uid="{00000000-0005-0000-0000-0000ED020000}"/>
    <cellStyle name="_СР_форм" xfId="751" xr:uid="{00000000-0005-0000-0000-0000EE020000}"/>
    <cellStyle name="_Сравнительный_Мотовилиха" xfId="752" xr:uid="{00000000-0005-0000-0000-0000EF020000}"/>
    <cellStyle name="_Ст.1.1.1.1 Сырье и материалы 2004" xfId="753" xr:uid="{00000000-0005-0000-0000-0000F0020000}"/>
    <cellStyle name="_Страхов имущества 26.05.09" xfId="754" xr:uid="{00000000-0005-0000-0000-0000F1020000}"/>
    <cellStyle name="_Страхование имущества(для тарифа 2010)" xfId="755" xr:uid="{00000000-0005-0000-0000-0000F2020000}"/>
    <cellStyle name="_Страхование имущества(для тарифа 2010)_Книга1" xfId="756" xr:uid="{00000000-0005-0000-0000-0000F3020000}"/>
    <cellStyle name="_Страхование имущества(для тарифа 2010)_Приложение_3(1)   Часть 1   1 кв 2009г" xfId="757" xr:uid="{00000000-0005-0000-0000-0000F4020000}"/>
    <cellStyle name="_Страхование свод 2006 (испр)" xfId="758" xr:uid="{00000000-0005-0000-0000-0000F5020000}"/>
    <cellStyle name="_Структура ИП-2008 ЛО-25 03 08" xfId="759" xr:uid="{00000000-0005-0000-0000-0000F6020000}"/>
    <cellStyle name="_счета 2008 оплаченные в 2007г " xfId="760" xr:uid="{00000000-0005-0000-0000-0000F7020000}"/>
    <cellStyle name="_Таб. 2.1_ матер на тех обслуж обор, ВЛ и ПС (на экспл)" xfId="761" xr:uid="{00000000-0005-0000-0000-0000F8020000}"/>
    <cellStyle name="_таб.4-5 Указ._84-У" xfId="762" xr:uid="{00000000-0005-0000-0000-0000F9020000}"/>
    <cellStyle name="_Табл. 17 СПБ и ЛО" xfId="763" xr:uid="{00000000-0005-0000-0000-0000FA020000}"/>
    <cellStyle name="_таблицы  к 2006г" xfId="764" xr:uid="{00000000-0005-0000-0000-0000FB020000}"/>
    <cellStyle name="_таблицы для расчетов28-04-08_2006-2009_прибыль корр_по ИА" xfId="765" xr:uid="{00000000-0005-0000-0000-0000FC020000}"/>
    <cellStyle name="_таблицы для расчетов28-04-08_2006-2009с ИА" xfId="766" xr:uid="{00000000-0005-0000-0000-0000FD020000}"/>
    <cellStyle name="_тех.присоединение 2008-1кв" xfId="767" xr:uid="{00000000-0005-0000-0000-0000FE020000}"/>
    <cellStyle name="_ТОиРУпр  БДР и БДДС на 4 кв 06" xfId="768" xr:uid="{00000000-0005-0000-0000-0000FF020000}"/>
    <cellStyle name="_ТПиР сетей ФСК на 2008г" xfId="769" xr:uid="{00000000-0005-0000-0000-000000030000}"/>
    <cellStyle name="_ТПиР сетей ФСК на 2008г_Книга1" xfId="770" xr:uid="{00000000-0005-0000-0000-000001030000}"/>
    <cellStyle name="_ТПиР сетей ФСК на 2008г_ПР ОФ на  2010-2014 01 10 2010 2011!!! для ДИиСП (2)" xfId="771" xr:uid="{00000000-0005-0000-0000-000002030000}"/>
    <cellStyle name="_ТПиР сетей ФСК на 2008г_ПР ОФ на  2010-2014 коррект  26 10 2010" xfId="772" xr:uid="{00000000-0005-0000-0000-000003030000}"/>
    <cellStyle name="_ТПиР сетей ФСК на 2008г_ПР ОФ на  2010-2014 коррект  26 10 2010 для ДИиСП (2)" xfId="773" xr:uid="{00000000-0005-0000-0000-000004030000}"/>
    <cellStyle name="_ТПиР сетей ФСК на 2008г_ПР ОФ на  2010-2014 коррект  26 10 2010 для ДИиСП (3)" xfId="774" xr:uid="{00000000-0005-0000-0000-000005030000}"/>
    <cellStyle name="_ТЭП по планированию доходов на передачу ээ" xfId="775" xr:uid="{00000000-0005-0000-0000-000006030000}"/>
    <cellStyle name="_ТЭП по планированию доходов на передачу ээ_Книга1" xfId="776" xr:uid="{00000000-0005-0000-0000-000007030000}"/>
    <cellStyle name="_ТЭП по планированию доходов на передачу ээ_Приложение_3(1)   Часть 1   1 кв 2009г" xfId="777" xr:uid="{00000000-0005-0000-0000-000008030000}"/>
    <cellStyle name="_ТЭП формат" xfId="778" xr:uid="{00000000-0005-0000-0000-000009030000}"/>
    <cellStyle name="_ТЭП формат_Книга1" xfId="779" xr:uid="{00000000-0005-0000-0000-00000A030000}"/>
    <cellStyle name="_ТЭП формат_Приложение_3(1)   Часть 1   1 кв 2009г" xfId="780" xr:uid="{00000000-0005-0000-0000-00000B030000}"/>
    <cellStyle name="_Упр Ар имущ 2 кв 2006 07 02оконч" xfId="781" xr:uid="{00000000-0005-0000-0000-00000C030000}"/>
    <cellStyle name="_Управление МЭС ОС за1кв04г" xfId="782" xr:uid="{00000000-0005-0000-0000-00000D030000}"/>
    <cellStyle name="_Филиалы" xfId="783" xr:uid="{00000000-0005-0000-0000-00000E030000}"/>
    <cellStyle name="_Фина план на 2007 год (ФО)" xfId="784" xr:uid="{00000000-0005-0000-0000-00000F030000}"/>
    <cellStyle name="_Форма 6  РТК.xls(отчет по Адр пр. ЛО)" xfId="785" xr:uid="{00000000-0005-0000-0000-000010030000}"/>
    <cellStyle name="_Форма 6  РТК.xls(отчет по Адр пр. ЛО)_Книга1" xfId="786" xr:uid="{00000000-0005-0000-0000-000011030000}"/>
    <cellStyle name="_Форма 6  РТК.xls(отчет по Адр пр. ЛО)_Приложение_3(1)   Часть 1   1 кв 2009г" xfId="787" xr:uid="{00000000-0005-0000-0000-000012030000}"/>
    <cellStyle name="_Форма БДР и БДДС на 4 кв 2006Кузбассэнерго МСК" xfId="788" xr:uid="{00000000-0005-0000-0000-000013030000}"/>
    <cellStyle name="_Форма БДР и БДДС на 4 кв 2006ФСК" xfId="789" xr:uid="{00000000-0005-0000-0000-000014030000}"/>
    <cellStyle name="_Форма БДР и БДДС на 4кв 2006 МСК" xfId="790" xr:uid="{00000000-0005-0000-0000-000015030000}"/>
    <cellStyle name="_Форма БДР и БДДС на 4кв 2006 ФСК" xfId="791" xr:uid="{00000000-0005-0000-0000-000016030000}"/>
    <cellStyle name="_Форма БДР, БДДС 4кв 06г ТОиР ФСК" xfId="792" xr:uid="{00000000-0005-0000-0000-000017030000}"/>
    <cellStyle name="_Форма на приобретение ОС  3 кв" xfId="793" xr:uid="{00000000-0005-0000-0000-000018030000}"/>
    <cellStyle name="_Форма ПЭП и Бюджет на 2кв 2005г ОПМЭС" xfId="794" xr:uid="{00000000-0005-0000-0000-000019030000}"/>
    <cellStyle name="_Форма ПЭП и Бюджет на 4кв 2005г ОПМЭС" xfId="795" xr:uid="{00000000-0005-0000-0000-00001A030000}"/>
    <cellStyle name="_форма расчета по Спецодежде ПМЭС 2005 год 4 кв 05" xfId="796" xr:uid="{00000000-0005-0000-0000-00001B030000}"/>
    <cellStyle name="_Формат ДПН (предложения ФСК) 01.02.08г. Сравнение" xfId="797" xr:uid="{00000000-0005-0000-0000-00001C030000}"/>
    <cellStyle name="_Формат ДПН (предложения ФСК) 01.02.08г. Сравнение_Книга1" xfId="798" xr:uid="{00000000-0005-0000-0000-00001D030000}"/>
    <cellStyle name="_Формат ДПН (предложения ФСК) 01.02.08г. Сравнение_Приложение_3(1)   Часть 1   1 кв 2009г" xfId="799" xr:uid="{00000000-0005-0000-0000-00001E030000}"/>
    <cellStyle name="_Формат разбивки по МРСК_РСК" xfId="800" xr:uid="{00000000-0005-0000-0000-00001F030000}"/>
    <cellStyle name="_Формат расчета амортизации" xfId="801" xr:uid="{00000000-0005-0000-0000-000020030000}"/>
    <cellStyle name="_Формат расчета амортизации (факт 1 кв., план 2-4 кв.)" xfId="802" xr:uid="{00000000-0005-0000-0000-000021030000}"/>
    <cellStyle name="_Формат расчета амортизации (факт 1 кв., план 2-4 кв.)_город" xfId="803" xr:uid="{00000000-0005-0000-0000-000022030000}"/>
    <cellStyle name="_Формат расчета амортизации (факт 1 кв., план 2-4 кв.)_область" xfId="804" xr:uid="{00000000-0005-0000-0000-000023030000}"/>
    <cellStyle name="_Формат расчета амортизации_Книга1" xfId="805" xr:uid="{00000000-0005-0000-0000-000024030000}"/>
    <cellStyle name="_Формат расчета амортизации_Приложение_3(1)   Часть 1   1 кв 2009г" xfId="806" xr:uid="{00000000-0005-0000-0000-000025030000}"/>
    <cellStyle name="_Формат расчета налога на имущество" xfId="807" xr:uid="{00000000-0005-0000-0000-000026030000}"/>
    <cellStyle name="_Формат_для Согласования" xfId="808" xr:uid="{00000000-0005-0000-0000-000027030000}"/>
    <cellStyle name="_Формат-РСК_2007_12 02 06_м" xfId="809" xr:uid="{00000000-0005-0000-0000-000028030000}"/>
    <cellStyle name="_Формат-РСК_2007_12 02 06_м_Книга1" xfId="810" xr:uid="{00000000-0005-0000-0000-000029030000}"/>
    <cellStyle name="_Формат-РСК_2007_12 02 06_м_Приложение_3(1)   Часть 1   1 кв 2009г" xfId="811" xr:uid="{00000000-0005-0000-0000-00002A030000}"/>
    <cellStyle name="_Форматы УУ_12 _1_1_1_1" xfId="812" xr:uid="{00000000-0005-0000-0000-00002B030000}"/>
    <cellStyle name="_Форматы УУ_12 _1_1_1_1_Книга1" xfId="813" xr:uid="{00000000-0005-0000-0000-00002C030000}"/>
    <cellStyle name="_Форматы УУ_12 _1_1_1_1_Приложение_3(1)   Часть 1   1 кв 2009г" xfId="814" xr:uid="{00000000-0005-0000-0000-00002D030000}"/>
    <cellStyle name="_Форматы УУ_резерв" xfId="815" xr:uid="{00000000-0005-0000-0000-00002E030000}"/>
    <cellStyle name="_Форматы УУ_резерв_Книга1" xfId="816" xr:uid="{00000000-0005-0000-0000-00002F030000}"/>
    <cellStyle name="_Форматы УУ_резерв_Приложение_3(1)   Часть 1   1 кв 2009г" xfId="817" xr:uid="{00000000-0005-0000-0000-000030030000}"/>
    <cellStyle name="_формы Ленэнерго -изменения2" xfId="818" xr:uid="{00000000-0005-0000-0000-000031030000}"/>
    <cellStyle name="_формы Ленэнерго -изменения2_Книга1" xfId="819" xr:uid="{00000000-0005-0000-0000-000032030000}"/>
    <cellStyle name="_формы Ленэнерго -изменения2_Приложение_3(1)   Часть 1   1 кв 2009г" xfId="820" xr:uid="{00000000-0005-0000-0000-000033030000}"/>
    <cellStyle name="_ФОТ 80чел.2008" xfId="821" xr:uid="{00000000-0005-0000-0000-000034030000}"/>
    <cellStyle name="_ФП К" xfId="822" xr:uid="{00000000-0005-0000-0000-000035030000}"/>
    <cellStyle name="_ФП К_к ФСТ" xfId="823" xr:uid="{00000000-0005-0000-0000-000036030000}"/>
    <cellStyle name="_фск, выручка, потери" xfId="824" xr:uid="{00000000-0005-0000-0000-000037030000}"/>
    <cellStyle name="_фск, выручка, потери_Книга1" xfId="825" xr:uid="{00000000-0005-0000-0000-000038030000}"/>
    <cellStyle name="_фск, выручка, потери_Приложение_3(1)   Часть 1   1 кв 2009г" xfId="826" xr:uid="{00000000-0005-0000-0000-000039030000}"/>
    <cellStyle name="_ФСТ-2007-отправка-сентябрь ИСТОЧНИКИ" xfId="827" xr:uid="{00000000-0005-0000-0000-00003A030000}"/>
    <cellStyle name="_ХПМЭС Приобретение ОС 2006" xfId="828" xr:uid="{00000000-0005-0000-0000-00003B030000}"/>
    <cellStyle name="_Чек" xfId="829" xr:uid="{00000000-0005-0000-0000-00003C030000}"/>
    <cellStyle name="_экон.форм-т ВО 1 с разбивкой" xfId="830" xr:uid="{00000000-0005-0000-0000-00003D030000}"/>
    <cellStyle name="_Январь 2009" xfId="831" xr:uid="{00000000-0005-0000-0000-00003E030000}"/>
    <cellStyle name="”ˆŠ‘ˆŽ‚€›‰" xfId="832" xr:uid="{00000000-0005-0000-0000-00003F030000}"/>
    <cellStyle name="”ˆ€‘Ž‚›‰" xfId="833" xr:uid="{00000000-0005-0000-0000-000040030000}"/>
    <cellStyle name="”€ќђќ‘ћ‚›‰" xfId="834" xr:uid="{00000000-0005-0000-0000-000041030000}"/>
    <cellStyle name="”€љ‘€ђћ‚ђќќ›‰" xfId="835" xr:uid="{00000000-0005-0000-0000-000042030000}"/>
    <cellStyle name="”ќђќ‘ћ‚›‰" xfId="836" xr:uid="{00000000-0005-0000-0000-000043030000}"/>
    <cellStyle name="”ќђќ‘ћ‚›‰ 2" xfId="837" xr:uid="{00000000-0005-0000-0000-000044030000}"/>
    <cellStyle name="”ќђќ‘ћ‚›‰ 3" xfId="838" xr:uid="{00000000-0005-0000-0000-000045030000}"/>
    <cellStyle name="”љ‘ђћ‚ђќќ›‰" xfId="839" xr:uid="{00000000-0005-0000-0000-000046030000}"/>
    <cellStyle name="”љ‘ђћ‚ђќќ›‰ 2" xfId="840" xr:uid="{00000000-0005-0000-0000-000047030000}"/>
    <cellStyle name="”љ‘ђћ‚ђќќ›‰ 3" xfId="841" xr:uid="{00000000-0005-0000-0000-000048030000}"/>
    <cellStyle name="„€’€" xfId="842" xr:uid="{00000000-0005-0000-0000-000049030000}"/>
    <cellStyle name="„…ќ…†ќ›‰" xfId="843" xr:uid="{00000000-0005-0000-0000-00004A030000}"/>
    <cellStyle name="„…ќ…†ќ›‰ 2" xfId="844" xr:uid="{00000000-0005-0000-0000-00004B030000}"/>
    <cellStyle name="„…ќ…†ќ›‰ 3" xfId="845" xr:uid="{00000000-0005-0000-0000-00004C030000}"/>
    <cellStyle name="„……†›‰" xfId="846" xr:uid="{00000000-0005-0000-0000-00004D030000}"/>
    <cellStyle name="„Ђ’Ђ" xfId="847" xr:uid="{00000000-0005-0000-0000-00004E030000}"/>
    <cellStyle name="£ BP" xfId="848" xr:uid="{00000000-0005-0000-0000-00004F030000}"/>
    <cellStyle name="¥ JY" xfId="849" xr:uid="{00000000-0005-0000-0000-000050030000}"/>
    <cellStyle name="€’ћѓћ‚›‰" xfId="850" xr:uid="{00000000-0005-0000-0000-000051030000}"/>
    <cellStyle name="€’ЋѓЋ‚›‰ 2" xfId="851" xr:uid="{00000000-0005-0000-0000-000052030000}"/>
    <cellStyle name="€’ЋѓЋ‚›‰ 2 10" xfId="852" xr:uid="{00000000-0005-0000-0000-000053030000}"/>
    <cellStyle name="€’ЋѓЋ‚›‰ 2 11" xfId="853" xr:uid="{00000000-0005-0000-0000-000054030000}"/>
    <cellStyle name="€’ЋѓЋ‚›‰ 2 12" xfId="854" xr:uid="{00000000-0005-0000-0000-000055030000}"/>
    <cellStyle name="€’ЋѓЋ‚›‰ 2 2" xfId="855" xr:uid="{00000000-0005-0000-0000-000056030000}"/>
    <cellStyle name="€’ЋѓЋ‚›‰ 2 3" xfId="856" xr:uid="{00000000-0005-0000-0000-000057030000}"/>
    <cellStyle name="€’ЋѓЋ‚›‰ 2 4" xfId="857" xr:uid="{00000000-0005-0000-0000-000058030000}"/>
    <cellStyle name="€’ЋѓЋ‚›‰ 2 5" xfId="858" xr:uid="{00000000-0005-0000-0000-000059030000}"/>
    <cellStyle name="€’ЋѓЋ‚›‰ 2 6" xfId="859" xr:uid="{00000000-0005-0000-0000-00005A030000}"/>
    <cellStyle name="€’ЋѓЋ‚›‰ 2 7" xfId="860" xr:uid="{00000000-0005-0000-0000-00005B030000}"/>
    <cellStyle name="€’ЋѓЋ‚›‰ 2 8" xfId="861" xr:uid="{00000000-0005-0000-0000-00005C030000}"/>
    <cellStyle name="€’ЋѓЋ‚›‰ 2 9" xfId="862" xr:uid="{00000000-0005-0000-0000-00005D030000}"/>
    <cellStyle name="€’ЋѓЋ‚›‰ 3" xfId="863" xr:uid="{00000000-0005-0000-0000-00005E030000}"/>
    <cellStyle name="€’ЋѓЋ‚›‰ 3 10" xfId="864" xr:uid="{00000000-0005-0000-0000-00005F030000}"/>
    <cellStyle name="€’ЋѓЋ‚›‰ 3 11" xfId="865" xr:uid="{00000000-0005-0000-0000-000060030000}"/>
    <cellStyle name="€’ЋѓЋ‚›‰ 3 12" xfId="866" xr:uid="{00000000-0005-0000-0000-000061030000}"/>
    <cellStyle name="€’ЋѓЋ‚›‰ 3 2" xfId="867" xr:uid="{00000000-0005-0000-0000-000062030000}"/>
    <cellStyle name="€’ЋѓЋ‚›‰ 3 3" xfId="868" xr:uid="{00000000-0005-0000-0000-000063030000}"/>
    <cellStyle name="€’ЋѓЋ‚›‰ 3 4" xfId="869" xr:uid="{00000000-0005-0000-0000-000064030000}"/>
    <cellStyle name="€’ЋѓЋ‚›‰ 3 5" xfId="870" xr:uid="{00000000-0005-0000-0000-000065030000}"/>
    <cellStyle name="€’ЋѓЋ‚›‰ 3 6" xfId="871" xr:uid="{00000000-0005-0000-0000-000066030000}"/>
    <cellStyle name="€’ЋѓЋ‚›‰ 3 7" xfId="872" xr:uid="{00000000-0005-0000-0000-000067030000}"/>
    <cellStyle name="€’ЋѓЋ‚›‰ 3 8" xfId="873" xr:uid="{00000000-0005-0000-0000-000068030000}"/>
    <cellStyle name="€’ЋѓЋ‚›‰ 3 9" xfId="874" xr:uid="{00000000-0005-0000-0000-000069030000}"/>
    <cellStyle name="€’ЋѓЋ‚›‰ 4" xfId="875" xr:uid="{00000000-0005-0000-0000-00006A030000}"/>
    <cellStyle name="€’ЋѓЋ‚›‰ 4 10" xfId="876" xr:uid="{00000000-0005-0000-0000-00006B030000}"/>
    <cellStyle name="€’ЋѓЋ‚›‰ 4 2" xfId="877" xr:uid="{00000000-0005-0000-0000-00006C030000}"/>
    <cellStyle name="€’ЋѓЋ‚›‰ 4 3" xfId="878" xr:uid="{00000000-0005-0000-0000-00006D030000}"/>
    <cellStyle name="€’ЋѓЋ‚›‰ 4 4" xfId="879" xr:uid="{00000000-0005-0000-0000-00006E030000}"/>
    <cellStyle name="€’ЋѓЋ‚›‰ 4 5" xfId="880" xr:uid="{00000000-0005-0000-0000-00006F030000}"/>
    <cellStyle name="€’ЋѓЋ‚›‰ 4 6" xfId="881" xr:uid="{00000000-0005-0000-0000-000070030000}"/>
    <cellStyle name="€’ЋѓЋ‚›‰ 4 7" xfId="882" xr:uid="{00000000-0005-0000-0000-000071030000}"/>
    <cellStyle name="€’ЋѓЋ‚›‰ 4 8" xfId="883" xr:uid="{00000000-0005-0000-0000-000072030000}"/>
    <cellStyle name="€’ЋѓЋ‚›‰ 4 9" xfId="884" xr:uid="{00000000-0005-0000-0000-000073030000}"/>
    <cellStyle name="€’ЋѓЋ‚›‰ 5" xfId="885" xr:uid="{00000000-0005-0000-0000-000074030000}"/>
    <cellStyle name="€’ЋѓЋ‚›‰ 5 10" xfId="886" xr:uid="{00000000-0005-0000-0000-000075030000}"/>
    <cellStyle name="€’ЋѓЋ‚›‰ 5 2" xfId="887" xr:uid="{00000000-0005-0000-0000-000076030000}"/>
    <cellStyle name="€’ЋѓЋ‚›‰ 5 3" xfId="888" xr:uid="{00000000-0005-0000-0000-000077030000}"/>
    <cellStyle name="€’ЋѓЋ‚›‰ 5 4" xfId="889" xr:uid="{00000000-0005-0000-0000-000078030000}"/>
    <cellStyle name="€’ЋѓЋ‚›‰ 5 5" xfId="890" xr:uid="{00000000-0005-0000-0000-000079030000}"/>
    <cellStyle name="€’ЋѓЋ‚›‰ 5 6" xfId="891" xr:uid="{00000000-0005-0000-0000-00007A030000}"/>
    <cellStyle name="€’ЋѓЋ‚›‰ 5 7" xfId="892" xr:uid="{00000000-0005-0000-0000-00007B030000}"/>
    <cellStyle name="€’ЋѓЋ‚›‰ 5 8" xfId="893" xr:uid="{00000000-0005-0000-0000-00007C030000}"/>
    <cellStyle name="€’ЋѓЋ‚›‰ 5 9" xfId="894" xr:uid="{00000000-0005-0000-0000-00007D030000}"/>
    <cellStyle name="€’ЋѓЋ‚›‰ 6" xfId="895" xr:uid="{00000000-0005-0000-0000-00007E030000}"/>
    <cellStyle name="€’ЋѓЋ‚›‰ 7" xfId="896" xr:uid="{00000000-0005-0000-0000-00007F030000}"/>
    <cellStyle name="€’ЋѓЋ‚›‰ 8" xfId="897" xr:uid="{00000000-0005-0000-0000-000080030000}"/>
    <cellStyle name="‡€ƒŽ‹Ž‚ŽŠ1" xfId="898" xr:uid="{00000000-0005-0000-0000-000081030000}"/>
    <cellStyle name="‡€ƒŽ‹Ž‚ŽŠ2" xfId="899" xr:uid="{00000000-0005-0000-0000-000082030000}"/>
    <cellStyle name="‡ђѓћ‹ћ‚ћљ1" xfId="900" xr:uid="{00000000-0005-0000-0000-000083030000}"/>
    <cellStyle name="‡ђѓћ‹ћ‚ћљ1 2" xfId="901" xr:uid="{00000000-0005-0000-0000-000084030000}"/>
    <cellStyle name="‡ђѓћ‹ћ‚ћљ1 3" xfId="902" xr:uid="{00000000-0005-0000-0000-000085030000}"/>
    <cellStyle name="‡ђѓћ‹ћ‚ћљ2" xfId="903" xr:uid="{00000000-0005-0000-0000-000086030000}"/>
    <cellStyle name="‡ђѓћ‹ћ‚ћљ2 2" xfId="904" xr:uid="{00000000-0005-0000-0000-000087030000}"/>
    <cellStyle name="‡ђѓћ‹ћ‚ћљ2 3" xfId="905" xr:uid="{00000000-0005-0000-0000-000088030000}"/>
    <cellStyle name="•W€_GE 3 MINIMUM" xfId="906" xr:uid="{00000000-0005-0000-0000-000089030000}"/>
    <cellStyle name="’ћѓћ‚›‰" xfId="907" xr:uid="{00000000-0005-0000-0000-00008A030000}"/>
    <cellStyle name="’ћѓћ‚›‰ 2" xfId="908" xr:uid="{00000000-0005-0000-0000-00008B030000}"/>
    <cellStyle name="’ћѓћ‚›‰ 3" xfId="909" xr:uid="{00000000-0005-0000-0000-00008C030000}"/>
    <cellStyle name="" xfId="910" xr:uid="{00000000-0005-0000-0000-00008D030000}"/>
    <cellStyle name="" xfId="911" xr:uid="{00000000-0005-0000-0000-00008E030000}"/>
    <cellStyle name="" xfId="912" xr:uid="{00000000-0005-0000-0000-00008F030000}"/>
    <cellStyle name="_лизинг и страхование" xfId="913" xr:uid="{00000000-0005-0000-0000-000090030000}"/>
    <cellStyle name="_лизинг и страхование" xfId="914" xr:uid="{00000000-0005-0000-0000-000091030000}"/>
    <cellStyle name="_лизинг и страхование_Денежный поток ЗАО ЭПИ-2008г.(в объемах декабря)2811  ПОСЛЕДНИЙ (Перераб. с изм. старахованием)" xfId="915" xr:uid="{00000000-0005-0000-0000-000092030000}"/>
    <cellStyle name="_лизинг и страхование_Денежный поток ЗАО ЭПИ-2008г.(в объемах декабря)2811  ПОСЛЕДНИЙ (Перераб. с изм. старахованием)" xfId="916" xr:uid="{00000000-0005-0000-0000-000093030000}"/>
    <cellStyle name="_ЛИЗИНГовый КАЛЕНДАРЬ" xfId="917" xr:uid="{00000000-0005-0000-0000-000094030000}"/>
    <cellStyle name="_ЛИЗИНГовый КАЛЕНДАРЬ" xfId="918" xr:uid="{00000000-0005-0000-0000-000095030000}"/>
    <cellStyle name="_ЛИЗИНГовый КАЛЕНДАРЬ_Денежный поток ЗАО ЭПИ-2008г.(в объемах декабря)2811  ПОСЛЕДНИЙ (Перераб. с изм. старахованием)" xfId="919" xr:uid="{00000000-0005-0000-0000-000096030000}"/>
    <cellStyle name="_ЛИЗИНГовый КАЛЕНДАРЬ_Денежный поток ЗАО ЭПИ-2008г.(в объемах декабря)2811  ПОСЛЕДНИЙ (Перераб. с изм. старахованием)" xfId="920" xr:uid="{00000000-0005-0000-0000-000097030000}"/>
    <cellStyle name="_ПУШКИНО ( прир.ГАЗ  2009-2014 проектная мощность вар1" xfId="921" xr:uid="{00000000-0005-0000-0000-000098030000}"/>
    <cellStyle name="_ПУШКИНО ( прир.ГАЗ  2009-2014 проектная мощность вар1" xfId="922" xr:uid="{00000000-0005-0000-0000-000099030000}"/>
    <cellStyle name="_ПУШКИНО ( прир.ГАЗ  2009-2014 проектная мощность вар1_Денежный поток ЗАО ЭПИ-2008г.(в объемах декабря)2811  ПОСЛЕДНИЙ (Перераб. с изм. старахованием)" xfId="923" xr:uid="{00000000-0005-0000-0000-00009A030000}"/>
    <cellStyle name="_ПУШКИНО ( прир.ГАЗ  2009-2014 проектная мощность вар1_Денежный поток ЗАО ЭПИ-2008г.(в объемах декабря)2811  ПОСЛЕДНИЙ (Перераб. с изм. старахованием)" xfId="924" xr:uid="{00000000-0005-0000-0000-00009B030000}"/>
    <cellStyle name="" xfId="925" xr:uid="{00000000-0005-0000-0000-00009C030000}"/>
    <cellStyle name="" xfId="926" xr:uid="{00000000-0005-0000-0000-00009D030000}"/>
    <cellStyle name="_лизинг и страхование" xfId="927" xr:uid="{00000000-0005-0000-0000-00009E030000}"/>
    <cellStyle name="_лизинг и страхование" xfId="928" xr:uid="{00000000-0005-0000-0000-00009F030000}"/>
    <cellStyle name="_лизинг и страхование_Денежный поток ЗАО ЭПИ-2008г.(в объемах декабря)2811  ПОСЛЕДНИЙ (Перераб. с изм. старахованием)" xfId="929" xr:uid="{00000000-0005-0000-0000-0000A0030000}"/>
    <cellStyle name="_лизинг и страхование_Денежный поток ЗАО ЭПИ-2008г.(в объемах декабря)2811  ПОСЛЕДНИЙ (Перераб. с изм. старахованием)" xfId="930" xr:uid="{00000000-0005-0000-0000-0000A1030000}"/>
    <cellStyle name="_ЛИЗИНГовый КАЛЕНДАРЬ" xfId="931" xr:uid="{00000000-0005-0000-0000-0000A2030000}"/>
    <cellStyle name="_ЛИЗИНГовый КАЛЕНДАРЬ" xfId="932" xr:uid="{00000000-0005-0000-0000-0000A3030000}"/>
    <cellStyle name="_ЛИЗИНГовый КАЛЕНДАРЬ_Денежный поток ЗАО ЭПИ-2008г.(в объемах декабря)2811  ПОСЛЕДНИЙ (Перераб. с изм. старахованием)" xfId="933" xr:uid="{00000000-0005-0000-0000-0000A4030000}"/>
    <cellStyle name="_ЛИЗИНГовый КАЛЕНДАРЬ_Денежный поток ЗАО ЭПИ-2008г.(в объемах декабря)2811  ПОСЛЕДНИЙ (Перераб. с изм. старахованием)" xfId="934" xr:uid="{00000000-0005-0000-0000-0000A5030000}"/>
    <cellStyle name="_ПУШКИНО ( прир.ГАЗ  2009-2014 проектная мощность вар1" xfId="935" xr:uid="{00000000-0005-0000-0000-0000A6030000}"/>
    <cellStyle name="_ПУШКИНО ( прир.ГАЗ  2009-2014 проектная мощность вар1" xfId="936" xr:uid="{00000000-0005-0000-0000-0000A7030000}"/>
    <cellStyle name="_ПУШКИНО ( прир.ГАЗ  2009-2014 проектная мощность вар1_Денежный поток ЗАО ЭПИ-2008г.(в объемах декабря)2811  ПОСЛЕДНИЙ (Перераб. с изм. старахованием)" xfId="937" xr:uid="{00000000-0005-0000-0000-0000A8030000}"/>
    <cellStyle name="_ПУШКИНО ( прир.ГАЗ  2009-2014 проектная мощность вар1_Денежный поток ЗАО ЭПИ-2008г.(в объемах декабря)2811  ПОСЛЕДНИЙ (Перераб. с изм. старахованием)" xfId="938" xr:uid="{00000000-0005-0000-0000-0000A9030000}"/>
    <cellStyle name="" xfId="939" xr:uid="{00000000-0005-0000-0000-0000AA030000}"/>
    <cellStyle name="1" xfId="940" xr:uid="{00000000-0005-0000-0000-0000AB030000}"/>
    <cellStyle name="2" xfId="941" xr:uid="{00000000-0005-0000-0000-0000AC030000}"/>
    <cellStyle name="0,00;0;" xfId="942" xr:uid="{00000000-0005-0000-0000-0000AD030000}"/>
    <cellStyle name="0.0" xfId="943" xr:uid="{00000000-0005-0000-0000-0000AE030000}"/>
    <cellStyle name="0.0 10" xfId="944" xr:uid="{00000000-0005-0000-0000-0000AF030000}"/>
    <cellStyle name="0.0 11" xfId="945" xr:uid="{00000000-0005-0000-0000-0000B0030000}"/>
    <cellStyle name="0.0 12" xfId="946" xr:uid="{00000000-0005-0000-0000-0000B1030000}"/>
    <cellStyle name="0.0 2" xfId="947" xr:uid="{00000000-0005-0000-0000-0000B2030000}"/>
    <cellStyle name="0.0 2 2" xfId="948" xr:uid="{00000000-0005-0000-0000-0000B3030000}"/>
    <cellStyle name="0.0 3" xfId="949" xr:uid="{00000000-0005-0000-0000-0000B4030000}"/>
    <cellStyle name="0.0 3 2" xfId="950" xr:uid="{00000000-0005-0000-0000-0000B5030000}"/>
    <cellStyle name="0.0 4" xfId="951" xr:uid="{00000000-0005-0000-0000-0000B6030000}"/>
    <cellStyle name="0.0 4 2" xfId="952" xr:uid="{00000000-0005-0000-0000-0000B7030000}"/>
    <cellStyle name="0.0 5" xfId="953" xr:uid="{00000000-0005-0000-0000-0000B8030000}"/>
    <cellStyle name="0.0 5 2" xfId="954" xr:uid="{00000000-0005-0000-0000-0000B9030000}"/>
    <cellStyle name="0.0 6" xfId="955" xr:uid="{00000000-0005-0000-0000-0000BA030000}"/>
    <cellStyle name="0.0 6 2" xfId="956" xr:uid="{00000000-0005-0000-0000-0000BB030000}"/>
    <cellStyle name="0.0 7" xfId="957" xr:uid="{00000000-0005-0000-0000-0000BC030000}"/>
    <cellStyle name="0.0 7 2" xfId="958" xr:uid="{00000000-0005-0000-0000-0000BD030000}"/>
    <cellStyle name="0.0 8" xfId="959" xr:uid="{00000000-0005-0000-0000-0000BE030000}"/>
    <cellStyle name="0.0 8 2" xfId="960" xr:uid="{00000000-0005-0000-0000-0000BF030000}"/>
    <cellStyle name="0.0 9" xfId="961" xr:uid="{00000000-0005-0000-0000-0000C0030000}"/>
    <cellStyle name="0.0 9 2" xfId="962" xr:uid="{00000000-0005-0000-0000-0000C1030000}"/>
    <cellStyle name="1decimal" xfId="963" xr:uid="{00000000-0005-0000-0000-0000C2030000}"/>
    <cellStyle name="1Normal" xfId="964" xr:uid="{00000000-0005-0000-0000-0000C3030000}"/>
    <cellStyle name="1Outputbox1" xfId="965" xr:uid="{00000000-0005-0000-0000-0000C4030000}"/>
    <cellStyle name="1Outputbox1 10" xfId="966" xr:uid="{00000000-0005-0000-0000-0000C5030000}"/>
    <cellStyle name="1Outputbox1 11" xfId="967" xr:uid="{00000000-0005-0000-0000-0000C6030000}"/>
    <cellStyle name="1Outputbox1 12" xfId="968" xr:uid="{00000000-0005-0000-0000-0000C7030000}"/>
    <cellStyle name="1Outputbox1 13" xfId="969" xr:uid="{00000000-0005-0000-0000-0000C8030000}"/>
    <cellStyle name="1Outputbox1 2" xfId="970" xr:uid="{00000000-0005-0000-0000-0000C9030000}"/>
    <cellStyle name="1Outputbox1 2 10" xfId="971" xr:uid="{00000000-0005-0000-0000-0000CA030000}"/>
    <cellStyle name="1Outputbox1 2 11" xfId="972" xr:uid="{00000000-0005-0000-0000-0000CB030000}"/>
    <cellStyle name="1Outputbox1 2 12" xfId="973" xr:uid="{00000000-0005-0000-0000-0000CC030000}"/>
    <cellStyle name="1Outputbox1 2 2" xfId="974" xr:uid="{00000000-0005-0000-0000-0000CD030000}"/>
    <cellStyle name="1Outputbox1 2 3" xfId="975" xr:uid="{00000000-0005-0000-0000-0000CE030000}"/>
    <cellStyle name="1Outputbox1 2 4" xfId="976" xr:uid="{00000000-0005-0000-0000-0000CF030000}"/>
    <cellStyle name="1Outputbox1 2 5" xfId="977" xr:uid="{00000000-0005-0000-0000-0000D0030000}"/>
    <cellStyle name="1Outputbox1 2 6" xfId="978" xr:uid="{00000000-0005-0000-0000-0000D1030000}"/>
    <cellStyle name="1Outputbox1 2 7" xfId="979" xr:uid="{00000000-0005-0000-0000-0000D2030000}"/>
    <cellStyle name="1Outputbox1 2 8" xfId="980" xr:uid="{00000000-0005-0000-0000-0000D3030000}"/>
    <cellStyle name="1Outputbox1 2 9" xfId="981" xr:uid="{00000000-0005-0000-0000-0000D4030000}"/>
    <cellStyle name="1Outputbox1 3" xfId="982" xr:uid="{00000000-0005-0000-0000-0000D5030000}"/>
    <cellStyle name="1Outputbox1 3 10" xfId="983" xr:uid="{00000000-0005-0000-0000-0000D6030000}"/>
    <cellStyle name="1Outputbox1 3 11" xfId="984" xr:uid="{00000000-0005-0000-0000-0000D7030000}"/>
    <cellStyle name="1Outputbox1 3 12" xfId="985" xr:uid="{00000000-0005-0000-0000-0000D8030000}"/>
    <cellStyle name="1Outputbox1 3 2" xfId="986" xr:uid="{00000000-0005-0000-0000-0000D9030000}"/>
    <cellStyle name="1Outputbox1 3 3" xfId="987" xr:uid="{00000000-0005-0000-0000-0000DA030000}"/>
    <cellStyle name="1Outputbox1 3 4" xfId="988" xr:uid="{00000000-0005-0000-0000-0000DB030000}"/>
    <cellStyle name="1Outputbox1 3 5" xfId="989" xr:uid="{00000000-0005-0000-0000-0000DC030000}"/>
    <cellStyle name="1Outputbox1 3 6" xfId="990" xr:uid="{00000000-0005-0000-0000-0000DD030000}"/>
    <cellStyle name="1Outputbox1 3 7" xfId="991" xr:uid="{00000000-0005-0000-0000-0000DE030000}"/>
    <cellStyle name="1Outputbox1 3 8" xfId="992" xr:uid="{00000000-0005-0000-0000-0000DF030000}"/>
    <cellStyle name="1Outputbox1 3 9" xfId="993" xr:uid="{00000000-0005-0000-0000-0000E0030000}"/>
    <cellStyle name="1Outputbox1 4" xfId="994" xr:uid="{00000000-0005-0000-0000-0000E1030000}"/>
    <cellStyle name="1Outputbox1 4 10" xfId="995" xr:uid="{00000000-0005-0000-0000-0000E2030000}"/>
    <cellStyle name="1Outputbox1 4 11" xfId="996" xr:uid="{00000000-0005-0000-0000-0000E3030000}"/>
    <cellStyle name="1Outputbox1 4 12" xfId="997" xr:uid="{00000000-0005-0000-0000-0000E4030000}"/>
    <cellStyle name="1Outputbox1 4 13" xfId="998" xr:uid="{00000000-0005-0000-0000-0000E5030000}"/>
    <cellStyle name="1Outputbox1 4 14" xfId="999" xr:uid="{00000000-0005-0000-0000-0000E6030000}"/>
    <cellStyle name="1Outputbox1 4 15" xfId="1000" xr:uid="{00000000-0005-0000-0000-0000E7030000}"/>
    <cellStyle name="1Outputbox1 4 16" xfId="1001" xr:uid="{00000000-0005-0000-0000-0000E8030000}"/>
    <cellStyle name="1Outputbox1 4 17" xfId="1002" xr:uid="{00000000-0005-0000-0000-0000E9030000}"/>
    <cellStyle name="1Outputbox1 4 18" xfId="1003" xr:uid="{00000000-0005-0000-0000-0000EA030000}"/>
    <cellStyle name="1Outputbox1 4 19" xfId="1004" xr:uid="{00000000-0005-0000-0000-0000EB030000}"/>
    <cellStyle name="1Outputbox1 4 2" xfId="1005" xr:uid="{00000000-0005-0000-0000-0000EC030000}"/>
    <cellStyle name="1Outputbox1 4 20" xfId="1006" xr:uid="{00000000-0005-0000-0000-0000ED030000}"/>
    <cellStyle name="1Outputbox1 4 3" xfId="1007" xr:uid="{00000000-0005-0000-0000-0000EE030000}"/>
    <cellStyle name="1Outputbox1 4 4" xfId="1008" xr:uid="{00000000-0005-0000-0000-0000EF030000}"/>
    <cellStyle name="1Outputbox1 4 5" xfId="1009" xr:uid="{00000000-0005-0000-0000-0000F0030000}"/>
    <cellStyle name="1Outputbox1 4 6" xfId="1010" xr:uid="{00000000-0005-0000-0000-0000F1030000}"/>
    <cellStyle name="1Outputbox1 4 7" xfId="1011" xr:uid="{00000000-0005-0000-0000-0000F2030000}"/>
    <cellStyle name="1Outputbox1 4 8" xfId="1012" xr:uid="{00000000-0005-0000-0000-0000F3030000}"/>
    <cellStyle name="1Outputbox1 4 9" xfId="1013" xr:uid="{00000000-0005-0000-0000-0000F4030000}"/>
    <cellStyle name="1Outputbox1 5" xfId="1014" xr:uid="{00000000-0005-0000-0000-0000F5030000}"/>
    <cellStyle name="1Outputbox1 5 10" xfId="1015" xr:uid="{00000000-0005-0000-0000-0000F6030000}"/>
    <cellStyle name="1Outputbox1 5 11" xfId="1016" xr:uid="{00000000-0005-0000-0000-0000F7030000}"/>
    <cellStyle name="1Outputbox1 5 12" xfId="1017" xr:uid="{00000000-0005-0000-0000-0000F8030000}"/>
    <cellStyle name="1Outputbox1 5 13" xfId="1018" xr:uid="{00000000-0005-0000-0000-0000F9030000}"/>
    <cellStyle name="1Outputbox1 5 14" xfId="1019" xr:uid="{00000000-0005-0000-0000-0000FA030000}"/>
    <cellStyle name="1Outputbox1 5 15" xfId="1020" xr:uid="{00000000-0005-0000-0000-0000FB030000}"/>
    <cellStyle name="1Outputbox1 5 16" xfId="1021" xr:uid="{00000000-0005-0000-0000-0000FC030000}"/>
    <cellStyle name="1Outputbox1 5 17" xfId="1022" xr:uid="{00000000-0005-0000-0000-0000FD030000}"/>
    <cellStyle name="1Outputbox1 5 2" xfId="1023" xr:uid="{00000000-0005-0000-0000-0000FE030000}"/>
    <cellStyle name="1Outputbox1 5 3" xfId="1024" xr:uid="{00000000-0005-0000-0000-0000FF030000}"/>
    <cellStyle name="1Outputbox1 5 4" xfId="1025" xr:uid="{00000000-0005-0000-0000-000000040000}"/>
    <cellStyle name="1Outputbox1 5 5" xfId="1026" xr:uid="{00000000-0005-0000-0000-000001040000}"/>
    <cellStyle name="1Outputbox1 5 6" xfId="1027" xr:uid="{00000000-0005-0000-0000-000002040000}"/>
    <cellStyle name="1Outputbox1 5 7" xfId="1028" xr:uid="{00000000-0005-0000-0000-000003040000}"/>
    <cellStyle name="1Outputbox1 5 8" xfId="1029" xr:uid="{00000000-0005-0000-0000-000004040000}"/>
    <cellStyle name="1Outputbox1 5 9" xfId="1030" xr:uid="{00000000-0005-0000-0000-000005040000}"/>
    <cellStyle name="1Outputbox1 6" xfId="1031" xr:uid="{00000000-0005-0000-0000-000006040000}"/>
    <cellStyle name="1Outputbox1 6 10" xfId="1032" xr:uid="{00000000-0005-0000-0000-000007040000}"/>
    <cellStyle name="1Outputbox1 6 11" xfId="1033" xr:uid="{00000000-0005-0000-0000-000008040000}"/>
    <cellStyle name="1Outputbox1 6 12" xfId="1034" xr:uid="{00000000-0005-0000-0000-000009040000}"/>
    <cellStyle name="1Outputbox1 6 13" xfId="1035" xr:uid="{00000000-0005-0000-0000-00000A040000}"/>
    <cellStyle name="1Outputbox1 6 14" xfId="1036" xr:uid="{00000000-0005-0000-0000-00000B040000}"/>
    <cellStyle name="1Outputbox1 6 15" xfId="1037" xr:uid="{00000000-0005-0000-0000-00000C040000}"/>
    <cellStyle name="1Outputbox1 6 16" xfId="1038" xr:uid="{00000000-0005-0000-0000-00000D040000}"/>
    <cellStyle name="1Outputbox1 6 17" xfId="1039" xr:uid="{00000000-0005-0000-0000-00000E040000}"/>
    <cellStyle name="1Outputbox1 6 18" xfId="1040" xr:uid="{00000000-0005-0000-0000-00000F040000}"/>
    <cellStyle name="1Outputbox1 6 2" xfId="1041" xr:uid="{00000000-0005-0000-0000-000010040000}"/>
    <cellStyle name="1Outputbox1 6 3" xfId="1042" xr:uid="{00000000-0005-0000-0000-000011040000}"/>
    <cellStyle name="1Outputbox1 6 4" xfId="1043" xr:uid="{00000000-0005-0000-0000-000012040000}"/>
    <cellStyle name="1Outputbox1 6 5" xfId="1044" xr:uid="{00000000-0005-0000-0000-000013040000}"/>
    <cellStyle name="1Outputbox1 6 6" xfId="1045" xr:uid="{00000000-0005-0000-0000-000014040000}"/>
    <cellStyle name="1Outputbox1 6 7" xfId="1046" xr:uid="{00000000-0005-0000-0000-000015040000}"/>
    <cellStyle name="1Outputbox1 6 8" xfId="1047" xr:uid="{00000000-0005-0000-0000-000016040000}"/>
    <cellStyle name="1Outputbox1 6 9" xfId="1048" xr:uid="{00000000-0005-0000-0000-000017040000}"/>
    <cellStyle name="1Outputbox1 7" xfId="1049" xr:uid="{00000000-0005-0000-0000-000018040000}"/>
    <cellStyle name="1Outputbox1 7 10" xfId="1050" xr:uid="{00000000-0005-0000-0000-000019040000}"/>
    <cellStyle name="1Outputbox1 7 11" xfId="1051" xr:uid="{00000000-0005-0000-0000-00001A040000}"/>
    <cellStyle name="1Outputbox1 7 12" xfId="1052" xr:uid="{00000000-0005-0000-0000-00001B040000}"/>
    <cellStyle name="1Outputbox1 7 13" xfId="1053" xr:uid="{00000000-0005-0000-0000-00001C040000}"/>
    <cellStyle name="1Outputbox1 7 14" xfId="1054" xr:uid="{00000000-0005-0000-0000-00001D040000}"/>
    <cellStyle name="1Outputbox1 7 2" xfId="1055" xr:uid="{00000000-0005-0000-0000-00001E040000}"/>
    <cellStyle name="1Outputbox1 7 3" xfId="1056" xr:uid="{00000000-0005-0000-0000-00001F040000}"/>
    <cellStyle name="1Outputbox1 7 4" xfId="1057" xr:uid="{00000000-0005-0000-0000-000020040000}"/>
    <cellStyle name="1Outputbox1 7 5" xfId="1058" xr:uid="{00000000-0005-0000-0000-000021040000}"/>
    <cellStyle name="1Outputbox1 7 6" xfId="1059" xr:uid="{00000000-0005-0000-0000-000022040000}"/>
    <cellStyle name="1Outputbox1 7 7" xfId="1060" xr:uid="{00000000-0005-0000-0000-000023040000}"/>
    <cellStyle name="1Outputbox1 7 8" xfId="1061" xr:uid="{00000000-0005-0000-0000-000024040000}"/>
    <cellStyle name="1Outputbox1 7 9" xfId="1062" xr:uid="{00000000-0005-0000-0000-000025040000}"/>
    <cellStyle name="1Outputbox1 8" xfId="1063" xr:uid="{00000000-0005-0000-0000-000026040000}"/>
    <cellStyle name="1Outputbox1 9" xfId="1064" xr:uid="{00000000-0005-0000-0000-000027040000}"/>
    <cellStyle name="1Outputbox2" xfId="1065" xr:uid="{00000000-0005-0000-0000-000028040000}"/>
    <cellStyle name="1Outputheader" xfId="1066" xr:uid="{00000000-0005-0000-0000-000029040000}"/>
    <cellStyle name="1Outputheader 10" xfId="1067" xr:uid="{00000000-0005-0000-0000-00002A040000}"/>
    <cellStyle name="1Outputheader 11" xfId="1068" xr:uid="{00000000-0005-0000-0000-00002B040000}"/>
    <cellStyle name="1Outputheader 12" xfId="1069" xr:uid="{00000000-0005-0000-0000-00002C040000}"/>
    <cellStyle name="1Outputheader 13" xfId="1070" xr:uid="{00000000-0005-0000-0000-00002D040000}"/>
    <cellStyle name="1Outputheader 2" xfId="1071" xr:uid="{00000000-0005-0000-0000-00002E040000}"/>
    <cellStyle name="1Outputheader 2 10" xfId="1072" xr:uid="{00000000-0005-0000-0000-00002F040000}"/>
    <cellStyle name="1Outputheader 2 11" xfId="1073" xr:uid="{00000000-0005-0000-0000-000030040000}"/>
    <cellStyle name="1Outputheader 2 12" xfId="1074" xr:uid="{00000000-0005-0000-0000-000031040000}"/>
    <cellStyle name="1Outputheader 2 2" xfId="1075" xr:uid="{00000000-0005-0000-0000-000032040000}"/>
    <cellStyle name="1Outputheader 2 3" xfId="1076" xr:uid="{00000000-0005-0000-0000-000033040000}"/>
    <cellStyle name="1Outputheader 2 4" xfId="1077" xr:uid="{00000000-0005-0000-0000-000034040000}"/>
    <cellStyle name="1Outputheader 2 5" xfId="1078" xr:uid="{00000000-0005-0000-0000-000035040000}"/>
    <cellStyle name="1Outputheader 2 6" xfId="1079" xr:uid="{00000000-0005-0000-0000-000036040000}"/>
    <cellStyle name="1Outputheader 2 7" xfId="1080" xr:uid="{00000000-0005-0000-0000-000037040000}"/>
    <cellStyle name="1Outputheader 2 8" xfId="1081" xr:uid="{00000000-0005-0000-0000-000038040000}"/>
    <cellStyle name="1Outputheader 2 9" xfId="1082" xr:uid="{00000000-0005-0000-0000-000039040000}"/>
    <cellStyle name="1Outputheader 3" xfId="1083" xr:uid="{00000000-0005-0000-0000-00003A040000}"/>
    <cellStyle name="1Outputheader 3 10" xfId="1084" xr:uid="{00000000-0005-0000-0000-00003B040000}"/>
    <cellStyle name="1Outputheader 3 11" xfId="1085" xr:uid="{00000000-0005-0000-0000-00003C040000}"/>
    <cellStyle name="1Outputheader 3 12" xfId="1086" xr:uid="{00000000-0005-0000-0000-00003D040000}"/>
    <cellStyle name="1Outputheader 3 2" xfId="1087" xr:uid="{00000000-0005-0000-0000-00003E040000}"/>
    <cellStyle name="1Outputheader 3 3" xfId="1088" xr:uid="{00000000-0005-0000-0000-00003F040000}"/>
    <cellStyle name="1Outputheader 3 4" xfId="1089" xr:uid="{00000000-0005-0000-0000-000040040000}"/>
    <cellStyle name="1Outputheader 3 5" xfId="1090" xr:uid="{00000000-0005-0000-0000-000041040000}"/>
    <cellStyle name="1Outputheader 3 6" xfId="1091" xr:uid="{00000000-0005-0000-0000-000042040000}"/>
    <cellStyle name="1Outputheader 3 7" xfId="1092" xr:uid="{00000000-0005-0000-0000-000043040000}"/>
    <cellStyle name="1Outputheader 3 8" xfId="1093" xr:uid="{00000000-0005-0000-0000-000044040000}"/>
    <cellStyle name="1Outputheader 3 9" xfId="1094" xr:uid="{00000000-0005-0000-0000-000045040000}"/>
    <cellStyle name="1Outputheader 4" xfId="1095" xr:uid="{00000000-0005-0000-0000-000046040000}"/>
    <cellStyle name="1Outputheader 4 10" xfId="1096" xr:uid="{00000000-0005-0000-0000-000047040000}"/>
    <cellStyle name="1Outputheader 4 11" xfId="1097" xr:uid="{00000000-0005-0000-0000-000048040000}"/>
    <cellStyle name="1Outputheader 4 12" xfId="1098" xr:uid="{00000000-0005-0000-0000-000049040000}"/>
    <cellStyle name="1Outputheader 4 13" xfId="1099" xr:uid="{00000000-0005-0000-0000-00004A040000}"/>
    <cellStyle name="1Outputheader 4 14" xfId="1100" xr:uid="{00000000-0005-0000-0000-00004B040000}"/>
    <cellStyle name="1Outputheader 4 15" xfId="1101" xr:uid="{00000000-0005-0000-0000-00004C040000}"/>
    <cellStyle name="1Outputheader 4 16" xfId="1102" xr:uid="{00000000-0005-0000-0000-00004D040000}"/>
    <cellStyle name="1Outputheader 4 17" xfId="1103" xr:uid="{00000000-0005-0000-0000-00004E040000}"/>
    <cellStyle name="1Outputheader 4 18" xfId="1104" xr:uid="{00000000-0005-0000-0000-00004F040000}"/>
    <cellStyle name="1Outputheader 4 19" xfId="1105" xr:uid="{00000000-0005-0000-0000-000050040000}"/>
    <cellStyle name="1Outputheader 4 2" xfId="1106" xr:uid="{00000000-0005-0000-0000-000051040000}"/>
    <cellStyle name="1Outputheader 4 20" xfId="1107" xr:uid="{00000000-0005-0000-0000-000052040000}"/>
    <cellStyle name="1Outputheader 4 3" xfId="1108" xr:uid="{00000000-0005-0000-0000-000053040000}"/>
    <cellStyle name="1Outputheader 4 4" xfId="1109" xr:uid="{00000000-0005-0000-0000-000054040000}"/>
    <cellStyle name="1Outputheader 4 5" xfId="1110" xr:uid="{00000000-0005-0000-0000-000055040000}"/>
    <cellStyle name="1Outputheader 4 6" xfId="1111" xr:uid="{00000000-0005-0000-0000-000056040000}"/>
    <cellStyle name="1Outputheader 4 7" xfId="1112" xr:uid="{00000000-0005-0000-0000-000057040000}"/>
    <cellStyle name="1Outputheader 4 8" xfId="1113" xr:uid="{00000000-0005-0000-0000-000058040000}"/>
    <cellStyle name="1Outputheader 4 9" xfId="1114" xr:uid="{00000000-0005-0000-0000-000059040000}"/>
    <cellStyle name="1Outputheader 5" xfId="1115" xr:uid="{00000000-0005-0000-0000-00005A040000}"/>
    <cellStyle name="1Outputheader 5 10" xfId="1116" xr:uid="{00000000-0005-0000-0000-00005B040000}"/>
    <cellStyle name="1Outputheader 5 11" xfId="1117" xr:uid="{00000000-0005-0000-0000-00005C040000}"/>
    <cellStyle name="1Outputheader 5 12" xfId="1118" xr:uid="{00000000-0005-0000-0000-00005D040000}"/>
    <cellStyle name="1Outputheader 5 13" xfId="1119" xr:uid="{00000000-0005-0000-0000-00005E040000}"/>
    <cellStyle name="1Outputheader 5 14" xfId="1120" xr:uid="{00000000-0005-0000-0000-00005F040000}"/>
    <cellStyle name="1Outputheader 5 15" xfId="1121" xr:uid="{00000000-0005-0000-0000-000060040000}"/>
    <cellStyle name="1Outputheader 5 16" xfId="1122" xr:uid="{00000000-0005-0000-0000-000061040000}"/>
    <cellStyle name="1Outputheader 5 17" xfId="1123" xr:uid="{00000000-0005-0000-0000-000062040000}"/>
    <cellStyle name="1Outputheader 5 2" xfId="1124" xr:uid="{00000000-0005-0000-0000-000063040000}"/>
    <cellStyle name="1Outputheader 5 3" xfId="1125" xr:uid="{00000000-0005-0000-0000-000064040000}"/>
    <cellStyle name="1Outputheader 5 4" xfId="1126" xr:uid="{00000000-0005-0000-0000-000065040000}"/>
    <cellStyle name="1Outputheader 5 5" xfId="1127" xr:uid="{00000000-0005-0000-0000-000066040000}"/>
    <cellStyle name="1Outputheader 5 6" xfId="1128" xr:uid="{00000000-0005-0000-0000-000067040000}"/>
    <cellStyle name="1Outputheader 5 7" xfId="1129" xr:uid="{00000000-0005-0000-0000-000068040000}"/>
    <cellStyle name="1Outputheader 5 8" xfId="1130" xr:uid="{00000000-0005-0000-0000-000069040000}"/>
    <cellStyle name="1Outputheader 5 9" xfId="1131" xr:uid="{00000000-0005-0000-0000-00006A040000}"/>
    <cellStyle name="1Outputheader 6" xfId="1132" xr:uid="{00000000-0005-0000-0000-00006B040000}"/>
    <cellStyle name="1Outputheader 6 10" xfId="1133" xr:uid="{00000000-0005-0000-0000-00006C040000}"/>
    <cellStyle name="1Outputheader 6 11" xfId="1134" xr:uid="{00000000-0005-0000-0000-00006D040000}"/>
    <cellStyle name="1Outputheader 6 12" xfId="1135" xr:uid="{00000000-0005-0000-0000-00006E040000}"/>
    <cellStyle name="1Outputheader 6 13" xfId="1136" xr:uid="{00000000-0005-0000-0000-00006F040000}"/>
    <cellStyle name="1Outputheader 6 14" xfId="1137" xr:uid="{00000000-0005-0000-0000-000070040000}"/>
    <cellStyle name="1Outputheader 6 15" xfId="1138" xr:uid="{00000000-0005-0000-0000-000071040000}"/>
    <cellStyle name="1Outputheader 6 16" xfId="1139" xr:uid="{00000000-0005-0000-0000-000072040000}"/>
    <cellStyle name="1Outputheader 6 17" xfId="1140" xr:uid="{00000000-0005-0000-0000-000073040000}"/>
    <cellStyle name="1Outputheader 6 18" xfId="1141" xr:uid="{00000000-0005-0000-0000-000074040000}"/>
    <cellStyle name="1Outputheader 6 2" xfId="1142" xr:uid="{00000000-0005-0000-0000-000075040000}"/>
    <cellStyle name="1Outputheader 6 3" xfId="1143" xr:uid="{00000000-0005-0000-0000-000076040000}"/>
    <cellStyle name="1Outputheader 6 4" xfId="1144" xr:uid="{00000000-0005-0000-0000-000077040000}"/>
    <cellStyle name="1Outputheader 6 5" xfId="1145" xr:uid="{00000000-0005-0000-0000-000078040000}"/>
    <cellStyle name="1Outputheader 6 6" xfId="1146" xr:uid="{00000000-0005-0000-0000-000079040000}"/>
    <cellStyle name="1Outputheader 6 7" xfId="1147" xr:uid="{00000000-0005-0000-0000-00007A040000}"/>
    <cellStyle name="1Outputheader 6 8" xfId="1148" xr:uid="{00000000-0005-0000-0000-00007B040000}"/>
    <cellStyle name="1Outputheader 6 9" xfId="1149" xr:uid="{00000000-0005-0000-0000-00007C040000}"/>
    <cellStyle name="1Outputheader 7" xfId="1150" xr:uid="{00000000-0005-0000-0000-00007D040000}"/>
    <cellStyle name="1Outputheader 7 10" xfId="1151" xr:uid="{00000000-0005-0000-0000-00007E040000}"/>
    <cellStyle name="1Outputheader 7 11" xfId="1152" xr:uid="{00000000-0005-0000-0000-00007F040000}"/>
    <cellStyle name="1Outputheader 7 12" xfId="1153" xr:uid="{00000000-0005-0000-0000-000080040000}"/>
    <cellStyle name="1Outputheader 7 13" xfId="1154" xr:uid="{00000000-0005-0000-0000-000081040000}"/>
    <cellStyle name="1Outputheader 7 14" xfId="1155" xr:uid="{00000000-0005-0000-0000-000082040000}"/>
    <cellStyle name="1Outputheader 7 2" xfId="1156" xr:uid="{00000000-0005-0000-0000-000083040000}"/>
    <cellStyle name="1Outputheader 7 3" xfId="1157" xr:uid="{00000000-0005-0000-0000-000084040000}"/>
    <cellStyle name="1Outputheader 7 4" xfId="1158" xr:uid="{00000000-0005-0000-0000-000085040000}"/>
    <cellStyle name="1Outputheader 7 5" xfId="1159" xr:uid="{00000000-0005-0000-0000-000086040000}"/>
    <cellStyle name="1Outputheader 7 6" xfId="1160" xr:uid="{00000000-0005-0000-0000-000087040000}"/>
    <cellStyle name="1Outputheader 7 7" xfId="1161" xr:uid="{00000000-0005-0000-0000-000088040000}"/>
    <cellStyle name="1Outputheader 7 8" xfId="1162" xr:uid="{00000000-0005-0000-0000-000089040000}"/>
    <cellStyle name="1Outputheader 7 9" xfId="1163" xr:uid="{00000000-0005-0000-0000-00008A040000}"/>
    <cellStyle name="1Outputheader 8" xfId="1164" xr:uid="{00000000-0005-0000-0000-00008B040000}"/>
    <cellStyle name="1Outputheader 9" xfId="1165" xr:uid="{00000000-0005-0000-0000-00008C040000}"/>
    <cellStyle name="1Outputheader2" xfId="1166" xr:uid="{00000000-0005-0000-0000-00008D040000}"/>
    <cellStyle name="1Outputsubtitle" xfId="1167" xr:uid="{00000000-0005-0000-0000-00008E040000}"/>
    <cellStyle name="1Outputtitle" xfId="1168" xr:uid="{00000000-0005-0000-0000-00008F040000}"/>
    <cellStyle name="1Outputtitle 2" xfId="1169" xr:uid="{00000000-0005-0000-0000-000090040000}"/>
    <cellStyle name="1Outputtitle 3" xfId="1170" xr:uid="{00000000-0005-0000-0000-000091040000}"/>
    <cellStyle name="1Outputtitle 3 2" xfId="1171" xr:uid="{00000000-0005-0000-0000-000092040000}"/>
    <cellStyle name="1Profileheader" xfId="1172" xr:uid="{00000000-0005-0000-0000-000093040000}"/>
    <cellStyle name="1Profilelowerbox" xfId="1173" xr:uid="{00000000-0005-0000-0000-000094040000}"/>
    <cellStyle name="1Profilesubheader" xfId="1174" xr:uid="{00000000-0005-0000-0000-000095040000}"/>
    <cellStyle name="1Profilesubheader 2" xfId="1175" xr:uid="{00000000-0005-0000-0000-000096040000}"/>
    <cellStyle name="1Profilesubheader 2 2" xfId="1176" xr:uid="{00000000-0005-0000-0000-000097040000}"/>
    <cellStyle name="1Profilesubheader 3" xfId="1177" xr:uid="{00000000-0005-0000-0000-000098040000}"/>
    <cellStyle name="1Profilesubheader 3 2" xfId="1178" xr:uid="{00000000-0005-0000-0000-000099040000}"/>
    <cellStyle name="1Profilesubheader 4" xfId="1179" xr:uid="{00000000-0005-0000-0000-00009A040000}"/>
    <cellStyle name="1Profilesubheader 4 2" xfId="1180" xr:uid="{00000000-0005-0000-0000-00009B040000}"/>
    <cellStyle name="1Profilesubheader 5" xfId="1181" xr:uid="{00000000-0005-0000-0000-00009C040000}"/>
    <cellStyle name="1Profilesubheader 6" xfId="1182" xr:uid="{00000000-0005-0000-0000-00009D040000}"/>
    <cellStyle name="1Profilesubheader 7" xfId="1183" xr:uid="{00000000-0005-0000-0000-00009E040000}"/>
    <cellStyle name="1Profilesubheader 8" xfId="1184" xr:uid="{00000000-0005-0000-0000-00009F040000}"/>
    <cellStyle name="1Profiletitle" xfId="1185" xr:uid="{00000000-0005-0000-0000-0000A0040000}"/>
    <cellStyle name="1Profiletitle 2" xfId="1186" xr:uid="{00000000-0005-0000-0000-0000A1040000}"/>
    <cellStyle name="1Profiletitle 3" xfId="1187" xr:uid="{00000000-0005-0000-0000-0000A2040000}"/>
    <cellStyle name="1Profiletitle 3 2" xfId="1188" xr:uid="{00000000-0005-0000-0000-0000A3040000}"/>
    <cellStyle name="1Profiletopbox" xfId="1189" xr:uid="{00000000-0005-0000-0000-0000A4040000}"/>
    <cellStyle name="20% - Accent1" xfId="1190" xr:uid="{00000000-0005-0000-0000-0000A5040000}"/>
    <cellStyle name="20% - Accent1 2" xfId="1191" xr:uid="{00000000-0005-0000-0000-0000A6040000}"/>
    <cellStyle name="20% - Accent1 3" xfId="1192" xr:uid="{00000000-0005-0000-0000-0000A7040000}"/>
    <cellStyle name="20% - Accent1 4" xfId="1193" xr:uid="{00000000-0005-0000-0000-0000A8040000}"/>
    <cellStyle name="20% - Accent1 5" xfId="1194" xr:uid="{00000000-0005-0000-0000-0000A9040000}"/>
    <cellStyle name="20% - Accent1 6" xfId="1195" xr:uid="{00000000-0005-0000-0000-0000AA040000}"/>
    <cellStyle name="20% - Accent1 7" xfId="1196" xr:uid="{00000000-0005-0000-0000-0000AB040000}"/>
    <cellStyle name="20% - Accent1 8" xfId="1197" xr:uid="{00000000-0005-0000-0000-0000AC040000}"/>
    <cellStyle name="20% - Accent1 9" xfId="1198" xr:uid="{00000000-0005-0000-0000-0000AD040000}"/>
    <cellStyle name="20% - Accent1_46EE.2011(v1.0)" xfId="1199" xr:uid="{00000000-0005-0000-0000-0000AE040000}"/>
    <cellStyle name="20% - Accent2" xfId="1200" xr:uid="{00000000-0005-0000-0000-0000AF040000}"/>
    <cellStyle name="20% - Accent2 2" xfId="1201" xr:uid="{00000000-0005-0000-0000-0000B0040000}"/>
    <cellStyle name="20% - Accent2 3" xfId="1202" xr:uid="{00000000-0005-0000-0000-0000B1040000}"/>
    <cellStyle name="20% - Accent2 4" xfId="1203" xr:uid="{00000000-0005-0000-0000-0000B2040000}"/>
    <cellStyle name="20% - Accent2 5" xfId="1204" xr:uid="{00000000-0005-0000-0000-0000B3040000}"/>
    <cellStyle name="20% - Accent2 6" xfId="1205" xr:uid="{00000000-0005-0000-0000-0000B4040000}"/>
    <cellStyle name="20% - Accent2 7" xfId="1206" xr:uid="{00000000-0005-0000-0000-0000B5040000}"/>
    <cellStyle name="20% - Accent2 8" xfId="1207" xr:uid="{00000000-0005-0000-0000-0000B6040000}"/>
    <cellStyle name="20% - Accent2 9" xfId="1208" xr:uid="{00000000-0005-0000-0000-0000B7040000}"/>
    <cellStyle name="20% - Accent2_46EE.2011(v1.0)" xfId="1209" xr:uid="{00000000-0005-0000-0000-0000B8040000}"/>
    <cellStyle name="20% - Accent3" xfId="1210" xr:uid="{00000000-0005-0000-0000-0000B9040000}"/>
    <cellStyle name="20% - Accent3 2" xfId="1211" xr:uid="{00000000-0005-0000-0000-0000BA040000}"/>
    <cellStyle name="20% - Accent3 3" xfId="1212" xr:uid="{00000000-0005-0000-0000-0000BB040000}"/>
    <cellStyle name="20% - Accent3 4" xfId="1213" xr:uid="{00000000-0005-0000-0000-0000BC040000}"/>
    <cellStyle name="20% - Accent3 5" xfId="1214" xr:uid="{00000000-0005-0000-0000-0000BD040000}"/>
    <cellStyle name="20% - Accent3 6" xfId="1215" xr:uid="{00000000-0005-0000-0000-0000BE040000}"/>
    <cellStyle name="20% - Accent3 7" xfId="1216" xr:uid="{00000000-0005-0000-0000-0000BF040000}"/>
    <cellStyle name="20% - Accent3 8" xfId="1217" xr:uid="{00000000-0005-0000-0000-0000C0040000}"/>
    <cellStyle name="20% - Accent3 9" xfId="1218" xr:uid="{00000000-0005-0000-0000-0000C1040000}"/>
    <cellStyle name="20% - Accent3_46EE.2011(v1.0)" xfId="1219" xr:uid="{00000000-0005-0000-0000-0000C2040000}"/>
    <cellStyle name="20% - Accent4" xfId="1220" xr:uid="{00000000-0005-0000-0000-0000C3040000}"/>
    <cellStyle name="20% - Accent4 2" xfId="1221" xr:uid="{00000000-0005-0000-0000-0000C4040000}"/>
    <cellStyle name="20% - Accent4 3" xfId="1222" xr:uid="{00000000-0005-0000-0000-0000C5040000}"/>
    <cellStyle name="20% - Accent4 4" xfId="1223" xr:uid="{00000000-0005-0000-0000-0000C6040000}"/>
    <cellStyle name="20% - Accent4 5" xfId="1224" xr:uid="{00000000-0005-0000-0000-0000C7040000}"/>
    <cellStyle name="20% - Accent4 6" xfId="1225" xr:uid="{00000000-0005-0000-0000-0000C8040000}"/>
    <cellStyle name="20% - Accent4 7" xfId="1226" xr:uid="{00000000-0005-0000-0000-0000C9040000}"/>
    <cellStyle name="20% - Accent4 8" xfId="1227" xr:uid="{00000000-0005-0000-0000-0000CA040000}"/>
    <cellStyle name="20% - Accent4 9" xfId="1228" xr:uid="{00000000-0005-0000-0000-0000CB040000}"/>
    <cellStyle name="20% - Accent4_46EE.2011(v1.0)" xfId="1229" xr:uid="{00000000-0005-0000-0000-0000CC040000}"/>
    <cellStyle name="20% - Accent5" xfId="1230" xr:uid="{00000000-0005-0000-0000-0000CD040000}"/>
    <cellStyle name="20% - Accent5 2" xfId="1231" xr:uid="{00000000-0005-0000-0000-0000CE040000}"/>
    <cellStyle name="20% - Accent5 3" xfId="1232" xr:uid="{00000000-0005-0000-0000-0000CF040000}"/>
    <cellStyle name="20% - Accent5 4" xfId="1233" xr:uid="{00000000-0005-0000-0000-0000D0040000}"/>
    <cellStyle name="20% - Accent5 5" xfId="1234" xr:uid="{00000000-0005-0000-0000-0000D1040000}"/>
    <cellStyle name="20% - Accent5 6" xfId="1235" xr:uid="{00000000-0005-0000-0000-0000D2040000}"/>
    <cellStyle name="20% - Accent5 7" xfId="1236" xr:uid="{00000000-0005-0000-0000-0000D3040000}"/>
    <cellStyle name="20% - Accent5 8" xfId="1237" xr:uid="{00000000-0005-0000-0000-0000D4040000}"/>
    <cellStyle name="20% - Accent5 9" xfId="1238" xr:uid="{00000000-0005-0000-0000-0000D5040000}"/>
    <cellStyle name="20% - Accent5_46EE.2011(v1.0)" xfId="1239" xr:uid="{00000000-0005-0000-0000-0000D6040000}"/>
    <cellStyle name="20% - Accent6" xfId="1240" xr:uid="{00000000-0005-0000-0000-0000D7040000}"/>
    <cellStyle name="20% - Accent6 2" xfId="1241" xr:uid="{00000000-0005-0000-0000-0000D8040000}"/>
    <cellStyle name="20% - Accent6 3" xfId="1242" xr:uid="{00000000-0005-0000-0000-0000D9040000}"/>
    <cellStyle name="20% - Accent6 4" xfId="1243" xr:uid="{00000000-0005-0000-0000-0000DA040000}"/>
    <cellStyle name="20% - Accent6 5" xfId="1244" xr:uid="{00000000-0005-0000-0000-0000DB040000}"/>
    <cellStyle name="20% - Accent6 6" xfId="1245" xr:uid="{00000000-0005-0000-0000-0000DC040000}"/>
    <cellStyle name="20% - Accent6 7" xfId="1246" xr:uid="{00000000-0005-0000-0000-0000DD040000}"/>
    <cellStyle name="20% - Accent6 8" xfId="1247" xr:uid="{00000000-0005-0000-0000-0000DE040000}"/>
    <cellStyle name="20% - Accent6 9" xfId="1248" xr:uid="{00000000-0005-0000-0000-0000DF040000}"/>
    <cellStyle name="20% - Accent6_46EE.2011(v1.0)" xfId="1249" xr:uid="{00000000-0005-0000-0000-0000E0040000}"/>
    <cellStyle name="20% - Акцент1 10" xfId="1250" xr:uid="{00000000-0005-0000-0000-0000E1040000}"/>
    <cellStyle name="20% - Акцент1 10 2" xfId="1251" xr:uid="{00000000-0005-0000-0000-0000E2040000}"/>
    <cellStyle name="20% - Акцент1 10 3" xfId="1252" xr:uid="{00000000-0005-0000-0000-0000E3040000}"/>
    <cellStyle name="20% - Акцент1 10 4" xfId="1253" xr:uid="{00000000-0005-0000-0000-0000E4040000}"/>
    <cellStyle name="20% - Акцент1 10 5" xfId="1254" xr:uid="{00000000-0005-0000-0000-0000E5040000}"/>
    <cellStyle name="20% - Акцент1 10 6" xfId="1255" xr:uid="{00000000-0005-0000-0000-0000E6040000}"/>
    <cellStyle name="20% - Акцент1 10 7" xfId="1256" xr:uid="{00000000-0005-0000-0000-0000E7040000}"/>
    <cellStyle name="20% - Акцент1 10 8" xfId="1257" xr:uid="{00000000-0005-0000-0000-0000E8040000}"/>
    <cellStyle name="20% - Акцент1 10_Красноярскэнерго" xfId="1258" xr:uid="{00000000-0005-0000-0000-0000E9040000}"/>
    <cellStyle name="20% - Акцент1 11" xfId="1259" xr:uid="{00000000-0005-0000-0000-0000EA040000}"/>
    <cellStyle name="20% - Акцент1 11 2" xfId="1260" xr:uid="{00000000-0005-0000-0000-0000EB040000}"/>
    <cellStyle name="20% - Акцент1 11 3" xfId="1261" xr:uid="{00000000-0005-0000-0000-0000EC040000}"/>
    <cellStyle name="20% - Акцент1 11 4" xfId="1262" xr:uid="{00000000-0005-0000-0000-0000ED040000}"/>
    <cellStyle name="20% - Акцент1 11 5" xfId="1263" xr:uid="{00000000-0005-0000-0000-0000EE040000}"/>
    <cellStyle name="20% - Акцент1 11 6" xfId="1264" xr:uid="{00000000-0005-0000-0000-0000EF040000}"/>
    <cellStyle name="20% - Акцент1 11 7" xfId="1265" xr:uid="{00000000-0005-0000-0000-0000F0040000}"/>
    <cellStyle name="20% - Акцент1 11 8" xfId="1266" xr:uid="{00000000-0005-0000-0000-0000F1040000}"/>
    <cellStyle name="20% - Акцент1 11_Красноярскэнерго" xfId="1267" xr:uid="{00000000-0005-0000-0000-0000F2040000}"/>
    <cellStyle name="20% - Акцент1 12" xfId="1268" xr:uid="{00000000-0005-0000-0000-0000F3040000}"/>
    <cellStyle name="20% - Акцент1 13" xfId="1269" xr:uid="{00000000-0005-0000-0000-0000F4040000}"/>
    <cellStyle name="20% - Акцент1 14" xfId="1270" xr:uid="{00000000-0005-0000-0000-0000F5040000}"/>
    <cellStyle name="20% - Акцент1 15" xfId="1271" xr:uid="{00000000-0005-0000-0000-0000F6040000}"/>
    <cellStyle name="20% - Акцент1 16" xfId="1272" xr:uid="{00000000-0005-0000-0000-0000F7040000}"/>
    <cellStyle name="20% - Акцент1 2" xfId="1273" xr:uid="{00000000-0005-0000-0000-0000F8040000}"/>
    <cellStyle name="20% - Акцент1 2 2" xfId="1274" xr:uid="{00000000-0005-0000-0000-0000F9040000}"/>
    <cellStyle name="20% - Акцент1 2 2 2" xfId="1275" xr:uid="{00000000-0005-0000-0000-0000FA040000}"/>
    <cellStyle name="20% - Акцент1 2 2 3" xfId="1276" xr:uid="{00000000-0005-0000-0000-0000FB040000}"/>
    <cellStyle name="20% - Акцент1 2 3" xfId="1277" xr:uid="{00000000-0005-0000-0000-0000FC040000}"/>
    <cellStyle name="20% - Акцент1 2 3 2" xfId="1278" xr:uid="{00000000-0005-0000-0000-0000FD040000}"/>
    <cellStyle name="20% - Акцент1 2 3 3" xfId="1279" xr:uid="{00000000-0005-0000-0000-0000FE040000}"/>
    <cellStyle name="20% - Акцент1 2 4" xfId="1280" xr:uid="{00000000-0005-0000-0000-0000FF040000}"/>
    <cellStyle name="20% - Акцент1 2 4 2" xfId="1281" xr:uid="{00000000-0005-0000-0000-000000050000}"/>
    <cellStyle name="20% - Акцент1 2 4 3" xfId="1282" xr:uid="{00000000-0005-0000-0000-000001050000}"/>
    <cellStyle name="20% - Акцент1 2 5" xfId="1283" xr:uid="{00000000-0005-0000-0000-000002050000}"/>
    <cellStyle name="20% - Акцент1 2 5 2" xfId="1284" xr:uid="{00000000-0005-0000-0000-000003050000}"/>
    <cellStyle name="20% - Акцент1 2 5 3" xfId="1285" xr:uid="{00000000-0005-0000-0000-000004050000}"/>
    <cellStyle name="20% - Акцент1 2 6" xfId="1286" xr:uid="{00000000-0005-0000-0000-000005050000}"/>
    <cellStyle name="20% - Акцент1 2 7" xfId="1287" xr:uid="{00000000-0005-0000-0000-000006050000}"/>
    <cellStyle name="20% - Акцент1 2 8" xfId="1288" xr:uid="{00000000-0005-0000-0000-000007050000}"/>
    <cellStyle name="20% - Акцент1 2 9" xfId="1289" xr:uid="{00000000-0005-0000-0000-000008050000}"/>
    <cellStyle name="20% - Акцент1 2_46EE.2011(v1.0)" xfId="1290" xr:uid="{00000000-0005-0000-0000-000009050000}"/>
    <cellStyle name="20% - Акцент1 3" xfId="1291" xr:uid="{00000000-0005-0000-0000-00000A050000}"/>
    <cellStyle name="20% - Акцент1 3 2" xfId="1292" xr:uid="{00000000-0005-0000-0000-00000B050000}"/>
    <cellStyle name="20% - Акцент1 3 3" xfId="1293" xr:uid="{00000000-0005-0000-0000-00000C050000}"/>
    <cellStyle name="20% - Акцент1 3 4" xfId="1294" xr:uid="{00000000-0005-0000-0000-00000D050000}"/>
    <cellStyle name="20% - Акцент1 3 5" xfId="1295" xr:uid="{00000000-0005-0000-0000-00000E050000}"/>
    <cellStyle name="20% - Акцент1 3 6" xfId="1296" xr:uid="{00000000-0005-0000-0000-00000F050000}"/>
    <cellStyle name="20% - Акцент1 3 7" xfId="1297" xr:uid="{00000000-0005-0000-0000-000010050000}"/>
    <cellStyle name="20% - Акцент1 3 8" xfId="1298" xr:uid="{00000000-0005-0000-0000-000011050000}"/>
    <cellStyle name="20% - Акцент1 3_46EE.2011(v1.0)" xfId="1299" xr:uid="{00000000-0005-0000-0000-000012050000}"/>
    <cellStyle name="20% - Акцент1 4" xfId="1300" xr:uid="{00000000-0005-0000-0000-000013050000}"/>
    <cellStyle name="20% - Акцент1 4 2" xfId="1301" xr:uid="{00000000-0005-0000-0000-000014050000}"/>
    <cellStyle name="20% - Акцент1 4 3" xfId="1302" xr:uid="{00000000-0005-0000-0000-000015050000}"/>
    <cellStyle name="20% - Акцент1 4 4" xfId="1303" xr:uid="{00000000-0005-0000-0000-000016050000}"/>
    <cellStyle name="20% - Акцент1 4 5" xfId="1304" xr:uid="{00000000-0005-0000-0000-000017050000}"/>
    <cellStyle name="20% - Акцент1 4 6" xfId="1305" xr:uid="{00000000-0005-0000-0000-000018050000}"/>
    <cellStyle name="20% - Акцент1 4 7" xfId="1306" xr:uid="{00000000-0005-0000-0000-000019050000}"/>
    <cellStyle name="20% - Акцент1 4 8" xfId="1307" xr:uid="{00000000-0005-0000-0000-00001A050000}"/>
    <cellStyle name="20% - Акцент1 4_46EE.2011(v1.0)" xfId="1308" xr:uid="{00000000-0005-0000-0000-00001B050000}"/>
    <cellStyle name="20% - Акцент1 5" xfId="1309" xr:uid="{00000000-0005-0000-0000-00001C050000}"/>
    <cellStyle name="20% - Акцент1 5 2" xfId="1310" xr:uid="{00000000-0005-0000-0000-00001D050000}"/>
    <cellStyle name="20% - Акцент1 5 3" xfId="1311" xr:uid="{00000000-0005-0000-0000-00001E050000}"/>
    <cellStyle name="20% - Акцент1 5 4" xfId="1312" xr:uid="{00000000-0005-0000-0000-00001F050000}"/>
    <cellStyle name="20% - Акцент1 5 5" xfId="1313" xr:uid="{00000000-0005-0000-0000-000020050000}"/>
    <cellStyle name="20% - Акцент1 5 6" xfId="1314" xr:uid="{00000000-0005-0000-0000-000021050000}"/>
    <cellStyle name="20% - Акцент1 5 7" xfId="1315" xr:uid="{00000000-0005-0000-0000-000022050000}"/>
    <cellStyle name="20% - Акцент1 5 8" xfId="1316" xr:uid="{00000000-0005-0000-0000-000023050000}"/>
    <cellStyle name="20% - Акцент1 5_46EE.2011(v1.0)" xfId="1317" xr:uid="{00000000-0005-0000-0000-000024050000}"/>
    <cellStyle name="20% - Акцент1 6" xfId="1318" xr:uid="{00000000-0005-0000-0000-000025050000}"/>
    <cellStyle name="20% - Акцент1 6 2" xfId="1319" xr:uid="{00000000-0005-0000-0000-000026050000}"/>
    <cellStyle name="20% - Акцент1 6 3" xfId="1320" xr:uid="{00000000-0005-0000-0000-000027050000}"/>
    <cellStyle name="20% - Акцент1 6 4" xfId="1321" xr:uid="{00000000-0005-0000-0000-000028050000}"/>
    <cellStyle name="20% - Акцент1 6 5" xfId="1322" xr:uid="{00000000-0005-0000-0000-000029050000}"/>
    <cellStyle name="20% - Акцент1 6 6" xfId="1323" xr:uid="{00000000-0005-0000-0000-00002A050000}"/>
    <cellStyle name="20% - Акцент1 6 7" xfId="1324" xr:uid="{00000000-0005-0000-0000-00002B050000}"/>
    <cellStyle name="20% - Акцент1 6 8" xfId="1325" xr:uid="{00000000-0005-0000-0000-00002C050000}"/>
    <cellStyle name="20% - Акцент1 6_46EE.2011(v1.0)" xfId="1326" xr:uid="{00000000-0005-0000-0000-00002D050000}"/>
    <cellStyle name="20% - Акцент1 7" xfId="1327" xr:uid="{00000000-0005-0000-0000-00002E050000}"/>
    <cellStyle name="20% - Акцент1 7 2" xfId="1328" xr:uid="{00000000-0005-0000-0000-00002F050000}"/>
    <cellStyle name="20% - Акцент1 7 3" xfId="1329" xr:uid="{00000000-0005-0000-0000-000030050000}"/>
    <cellStyle name="20% - Акцент1 7 4" xfId="1330" xr:uid="{00000000-0005-0000-0000-000031050000}"/>
    <cellStyle name="20% - Акцент1 7 5" xfId="1331" xr:uid="{00000000-0005-0000-0000-000032050000}"/>
    <cellStyle name="20% - Акцент1 7 6" xfId="1332" xr:uid="{00000000-0005-0000-0000-000033050000}"/>
    <cellStyle name="20% - Акцент1 7 7" xfId="1333" xr:uid="{00000000-0005-0000-0000-000034050000}"/>
    <cellStyle name="20% - Акцент1 7 8" xfId="1334" xr:uid="{00000000-0005-0000-0000-000035050000}"/>
    <cellStyle name="20% - Акцент1 7_46EE.2011(v1.0)" xfId="1335" xr:uid="{00000000-0005-0000-0000-000036050000}"/>
    <cellStyle name="20% - Акцент1 8" xfId="1336" xr:uid="{00000000-0005-0000-0000-000037050000}"/>
    <cellStyle name="20% - Акцент1 8 2" xfId="1337" xr:uid="{00000000-0005-0000-0000-000038050000}"/>
    <cellStyle name="20% - Акцент1 8 3" xfId="1338" xr:uid="{00000000-0005-0000-0000-000039050000}"/>
    <cellStyle name="20% - Акцент1 8 4" xfId="1339" xr:uid="{00000000-0005-0000-0000-00003A050000}"/>
    <cellStyle name="20% - Акцент1 8 5" xfId="1340" xr:uid="{00000000-0005-0000-0000-00003B050000}"/>
    <cellStyle name="20% - Акцент1 8 6" xfId="1341" xr:uid="{00000000-0005-0000-0000-00003C050000}"/>
    <cellStyle name="20% - Акцент1 8 7" xfId="1342" xr:uid="{00000000-0005-0000-0000-00003D050000}"/>
    <cellStyle name="20% - Акцент1 8 8" xfId="1343" xr:uid="{00000000-0005-0000-0000-00003E050000}"/>
    <cellStyle name="20% - Акцент1 8_46EE.2011(v1.0)" xfId="1344" xr:uid="{00000000-0005-0000-0000-00003F050000}"/>
    <cellStyle name="20% - Акцент1 9" xfId="1345" xr:uid="{00000000-0005-0000-0000-000040050000}"/>
    <cellStyle name="20% - Акцент1 9 2" xfId="1346" xr:uid="{00000000-0005-0000-0000-000041050000}"/>
    <cellStyle name="20% - Акцент1 9 3" xfId="1347" xr:uid="{00000000-0005-0000-0000-000042050000}"/>
    <cellStyle name="20% - Акцент1 9 4" xfId="1348" xr:uid="{00000000-0005-0000-0000-000043050000}"/>
    <cellStyle name="20% - Акцент1 9 5" xfId="1349" xr:uid="{00000000-0005-0000-0000-000044050000}"/>
    <cellStyle name="20% - Акцент1 9 6" xfId="1350" xr:uid="{00000000-0005-0000-0000-000045050000}"/>
    <cellStyle name="20% - Акцент1 9 7" xfId="1351" xr:uid="{00000000-0005-0000-0000-000046050000}"/>
    <cellStyle name="20% - Акцент1 9 8" xfId="1352" xr:uid="{00000000-0005-0000-0000-000047050000}"/>
    <cellStyle name="20% - Акцент1 9_46EE.2011(v1.0)" xfId="1353" xr:uid="{00000000-0005-0000-0000-000048050000}"/>
    <cellStyle name="20% - Акцент2 10" xfId="1354" xr:uid="{00000000-0005-0000-0000-000049050000}"/>
    <cellStyle name="20% - Акцент2 10 2" xfId="1355" xr:uid="{00000000-0005-0000-0000-00004A050000}"/>
    <cellStyle name="20% - Акцент2 10 3" xfId="1356" xr:uid="{00000000-0005-0000-0000-00004B050000}"/>
    <cellStyle name="20% - Акцент2 10 4" xfId="1357" xr:uid="{00000000-0005-0000-0000-00004C050000}"/>
    <cellStyle name="20% - Акцент2 10 5" xfId="1358" xr:uid="{00000000-0005-0000-0000-00004D050000}"/>
    <cellStyle name="20% - Акцент2 10 6" xfId="1359" xr:uid="{00000000-0005-0000-0000-00004E050000}"/>
    <cellStyle name="20% - Акцент2 10 7" xfId="1360" xr:uid="{00000000-0005-0000-0000-00004F050000}"/>
    <cellStyle name="20% - Акцент2 10 8" xfId="1361" xr:uid="{00000000-0005-0000-0000-000050050000}"/>
    <cellStyle name="20% - Акцент2 10_Красноярскэнерго" xfId="1362" xr:uid="{00000000-0005-0000-0000-000051050000}"/>
    <cellStyle name="20% - Акцент2 11" xfId="1363" xr:uid="{00000000-0005-0000-0000-000052050000}"/>
    <cellStyle name="20% - Акцент2 11 2" xfId="1364" xr:uid="{00000000-0005-0000-0000-000053050000}"/>
    <cellStyle name="20% - Акцент2 11 3" xfId="1365" xr:uid="{00000000-0005-0000-0000-000054050000}"/>
    <cellStyle name="20% - Акцент2 11 4" xfId="1366" xr:uid="{00000000-0005-0000-0000-000055050000}"/>
    <cellStyle name="20% - Акцент2 11 5" xfId="1367" xr:uid="{00000000-0005-0000-0000-000056050000}"/>
    <cellStyle name="20% - Акцент2 11 6" xfId="1368" xr:uid="{00000000-0005-0000-0000-000057050000}"/>
    <cellStyle name="20% - Акцент2 11 7" xfId="1369" xr:uid="{00000000-0005-0000-0000-000058050000}"/>
    <cellStyle name="20% - Акцент2 11 8" xfId="1370" xr:uid="{00000000-0005-0000-0000-000059050000}"/>
    <cellStyle name="20% - Акцент2 11_Красноярскэнерго" xfId="1371" xr:uid="{00000000-0005-0000-0000-00005A050000}"/>
    <cellStyle name="20% - Акцент2 12" xfId="1372" xr:uid="{00000000-0005-0000-0000-00005B050000}"/>
    <cellStyle name="20% - Акцент2 13" xfId="1373" xr:uid="{00000000-0005-0000-0000-00005C050000}"/>
    <cellStyle name="20% - Акцент2 14" xfId="1374" xr:uid="{00000000-0005-0000-0000-00005D050000}"/>
    <cellStyle name="20% - Акцент2 15" xfId="1375" xr:uid="{00000000-0005-0000-0000-00005E050000}"/>
    <cellStyle name="20% - Акцент2 16" xfId="1376" xr:uid="{00000000-0005-0000-0000-00005F050000}"/>
    <cellStyle name="20% - Акцент2 2" xfId="1377" xr:uid="{00000000-0005-0000-0000-000060050000}"/>
    <cellStyle name="20% - Акцент2 2 2" xfId="1378" xr:uid="{00000000-0005-0000-0000-000061050000}"/>
    <cellStyle name="20% - Акцент2 2 2 2" xfId="1379" xr:uid="{00000000-0005-0000-0000-000062050000}"/>
    <cellStyle name="20% - Акцент2 2 2 3" xfId="1380" xr:uid="{00000000-0005-0000-0000-000063050000}"/>
    <cellStyle name="20% - Акцент2 2 3" xfId="1381" xr:uid="{00000000-0005-0000-0000-000064050000}"/>
    <cellStyle name="20% - Акцент2 2 3 2" xfId="1382" xr:uid="{00000000-0005-0000-0000-000065050000}"/>
    <cellStyle name="20% - Акцент2 2 3 3" xfId="1383" xr:uid="{00000000-0005-0000-0000-000066050000}"/>
    <cellStyle name="20% - Акцент2 2 4" xfId="1384" xr:uid="{00000000-0005-0000-0000-000067050000}"/>
    <cellStyle name="20% - Акцент2 2 4 2" xfId="1385" xr:uid="{00000000-0005-0000-0000-000068050000}"/>
    <cellStyle name="20% - Акцент2 2 4 3" xfId="1386" xr:uid="{00000000-0005-0000-0000-000069050000}"/>
    <cellStyle name="20% - Акцент2 2 5" xfId="1387" xr:uid="{00000000-0005-0000-0000-00006A050000}"/>
    <cellStyle name="20% - Акцент2 2 5 2" xfId="1388" xr:uid="{00000000-0005-0000-0000-00006B050000}"/>
    <cellStyle name="20% - Акцент2 2 5 3" xfId="1389" xr:uid="{00000000-0005-0000-0000-00006C050000}"/>
    <cellStyle name="20% - Акцент2 2 6" xfId="1390" xr:uid="{00000000-0005-0000-0000-00006D050000}"/>
    <cellStyle name="20% - Акцент2 2 7" xfId="1391" xr:uid="{00000000-0005-0000-0000-00006E050000}"/>
    <cellStyle name="20% - Акцент2 2 8" xfId="1392" xr:uid="{00000000-0005-0000-0000-00006F050000}"/>
    <cellStyle name="20% - Акцент2 2 9" xfId="1393" xr:uid="{00000000-0005-0000-0000-000070050000}"/>
    <cellStyle name="20% - Акцент2 2_46EE.2011(v1.0)" xfId="1394" xr:uid="{00000000-0005-0000-0000-000071050000}"/>
    <cellStyle name="20% - Акцент2 3" xfId="1395" xr:uid="{00000000-0005-0000-0000-000072050000}"/>
    <cellStyle name="20% - Акцент2 3 2" xfId="1396" xr:uid="{00000000-0005-0000-0000-000073050000}"/>
    <cellStyle name="20% - Акцент2 3 3" xfId="1397" xr:uid="{00000000-0005-0000-0000-000074050000}"/>
    <cellStyle name="20% - Акцент2 3 4" xfId="1398" xr:uid="{00000000-0005-0000-0000-000075050000}"/>
    <cellStyle name="20% - Акцент2 3 5" xfId="1399" xr:uid="{00000000-0005-0000-0000-000076050000}"/>
    <cellStyle name="20% - Акцент2 3 6" xfId="1400" xr:uid="{00000000-0005-0000-0000-000077050000}"/>
    <cellStyle name="20% - Акцент2 3 7" xfId="1401" xr:uid="{00000000-0005-0000-0000-000078050000}"/>
    <cellStyle name="20% - Акцент2 3 8" xfId="1402" xr:uid="{00000000-0005-0000-0000-000079050000}"/>
    <cellStyle name="20% - Акцент2 3_46EE.2011(v1.0)" xfId="1403" xr:uid="{00000000-0005-0000-0000-00007A050000}"/>
    <cellStyle name="20% - Акцент2 4" xfId="1404" xr:uid="{00000000-0005-0000-0000-00007B050000}"/>
    <cellStyle name="20% - Акцент2 4 2" xfId="1405" xr:uid="{00000000-0005-0000-0000-00007C050000}"/>
    <cellStyle name="20% - Акцент2 4 3" xfId="1406" xr:uid="{00000000-0005-0000-0000-00007D050000}"/>
    <cellStyle name="20% - Акцент2 4 4" xfId="1407" xr:uid="{00000000-0005-0000-0000-00007E050000}"/>
    <cellStyle name="20% - Акцент2 4 5" xfId="1408" xr:uid="{00000000-0005-0000-0000-00007F050000}"/>
    <cellStyle name="20% - Акцент2 4 6" xfId="1409" xr:uid="{00000000-0005-0000-0000-000080050000}"/>
    <cellStyle name="20% - Акцент2 4 7" xfId="1410" xr:uid="{00000000-0005-0000-0000-000081050000}"/>
    <cellStyle name="20% - Акцент2 4 8" xfId="1411" xr:uid="{00000000-0005-0000-0000-000082050000}"/>
    <cellStyle name="20% - Акцент2 4_46EE.2011(v1.0)" xfId="1412" xr:uid="{00000000-0005-0000-0000-000083050000}"/>
    <cellStyle name="20% - Акцент2 5" xfId="1413" xr:uid="{00000000-0005-0000-0000-000084050000}"/>
    <cellStyle name="20% - Акцент2 5 2" xfId="1414" xr:uid="{00000000-0005-0000-0000-000085050000}"/>
    <cellStyle name="20% - Акцент2 5 3" xfId="1415" xr:uid="{00000000-0005-0000-0000-000086050000}"/>
    <cellStyle name="20% - Акцент2 5 4" xfId="1416" xr:uid="{00000000-0005-0000-0000-000087050000}"/>
    <cellStyle name="20% - Акцент2 5 5" xfId="1417" xr:uid="{00000000-0005-0000-0000-000088050000}"/>
    <cellStyle name="20% - Акцент2 5 6" xfId="1418" xr:uid="{00000000-0005-0000-0000-000089050000}"/>
    <cellStyle name="20% - Акцент2 5 7" xfId="1419" xr:uid="{00000000-0005-0000-0000-00008A050000}"/>
    <cellStyle name="20% - Акцент2 5 8" xfId="1420" xr:uid="{00000000-0005-0000-0000-00008B050000}"/>
    <cellStyle name="20% - Акцент2 5_46EE.2011(v1.0)" xfId="1421" xr:uid="{00000000-0005-0000-0000-00008C050000}"/>
    <cellStyle name="20% - Акцент2 6" xfId="1422" xr:uid="{00000000-0005-0000-0000-00008D050000}"/>
    <cellStyle name="20% - Акцент2 6 2" xfId="1423" xr:uid="{00000000-0005-0000-0000-00008E050000}"/>
    <cellStyle name="20% - Акцент2 6 3" xfId="1424" xr:uid="{00000000-0005-0000-0000-00008F050000}"/>
    <cellStyle name="20% - Акцент2 6 4" xfId="1425" xr:uid="{00000000-0005-0000-0000-000090050000}"/>
    <cellStyle name="20% - Акцент2 6 5" xfId="1426" xr:uid="{00000000-0005-0000-0000-000091050000}"/>
    <cellStyle name="20% - Акцент2 6 6" xfId="1427" xr:uid="{00000000-0005-0000-0000-000092050000}"/>
    <cellStyle name="20% - Акцент2 6 7" xfId="1428" xr:uid="{00000000-0005-0000-0000-000093050000}"/>
    <cellStyle name="20% - Акцент2 6 8" xfId="1429" xr:uid="{00000000-0005-0000-0000-000094050000}"/>
    <cellStyle name="20% - Акцент2 6_46EE.2011(v1.0)" xfId="1430" xr:uid="{00000000-0005-0000-0000-000095050000}"/>
    <cellStyle name="20% - Акцент2 7" xfId="1431" xr:uid="{00000000-0005-0000-0000-000096050000}"/>
    <cellStyle name="20% - Акцент2 7 2" xfId="1432" xr:uid="{00000000-0005-0000-0000-000097050000}"/>
    <cellStyle name="20% - Акцент2 7 3" xfId="1433" xr:uid="{00000000-0005-0000-0000-000098050000}"/>
    <cellStyle name="20% - Акцент2 7 4" xfId="1434" xr:uid="{00000000-0005-0000-0000-000099050000}"/>
    <cellStyle name="20% - Акцент2 7 5" xfId="1435" xr:uid="{00000000-0005-0000-0000-00009A050000}"/>
    <cellStyle name="20% - Акцент2 7 6" xfId="1436" xr:uid="{00000000-0005-0000-0000-00009B050000}"/>
    <cellStyle name="20% - Акцент2 7 7" xfId="1437" xr:uid="{00000000-0005-0000-0000-00009C050000}"/>
    <cellStyle name="20% - Акцент2 7 8" xfId="1438" xr:uid="{00000000-0005-0000-0000-00009D050000}"/>
    <cellStyle name="20% - Акцент2 7_46EE.2011(v1.0)" xfId="1439" xr:uid="{00000000-0005-0000-0000-00009E050000}"/>
    <cellStyle name="20% - Акцент2 8" xfId="1440" xr:uid="{00000000-0005-0000-0000-00009F050000}"/>
    <cellStyle name="20% - Акцент2 8 2" xfId="1441" xr:uid="{00000000-0005-0000-0000-0000A0050000}"/>
    <cellStyle name="20% - Акцент2 8 3" xfId="1442" xr:uid="{00000000-0005-0000-0000-0000A1050000}"/>
    <cellStyle name="20% - Акцент2 8 4" xfId="1443" xr:uid="{00000000-0005-0000-0000-0000A2050000}"/>
    <cellStyle name="20% - Акцент2 8 5" xfId="1444" xr:uid="{00000000-0005-0000-0000-0000A3050000}"/>
    <cellStyle name="20% - Акцент2 8 6" xfId="1445" xr:uid="{00000000-0005-0000-0000-0000A4050000}"/>
    <cellStyle name="20% - Акцент2 8 7" xfId="1446" xr:uid="{00000000-0005-0000-0000-0000A5050000}"/>
    <cellStyle name="20% - Акцент2 8 8" xfId="1447" xr:uid="{00000000-0005-0000-0000-0000A6050000}"/>
    <cellStyle name="20% - Акцент2 8_46EE.2011(v1.0)" xfId="1448" xr:uid="{00000000-0005-0000-0000-0000A7050000}"/>
    <cellStyle name="20% - Акцент2 9" xfId="1449" xr:uid="{00000000-0005-0000-0000-0000A8050000}"/>
    <cellStyle name="20% - Акцент2 9 2" xfId="1450" xr:uid="{00000000-0005-0000-0000-0000A9050000}"/>
    <cellStyle name="20% - Акцент2 9 3" xfId="1451" xr:uid="{00000000-0005-0000-0000-0000AA050000}"/>
    <cellStyle name="20% - Акцент2 9 4" xfId="1452" xr:uid="{00000000-0005-0000-0000-0000AB050000}"/>
    <cellStyle name="20% - Акцент2 9 5" xfId="1453" xr:uid="{00000000-0005-0000-0000-0000AC050000}"/>
    <cellStyle name="20% - Акцент2 9 6" xfId="1454" xr:uid="{00000000-0005-0000-0000-0000AD050000}"/>
    <cellStyle name="20% - Акцент2 9 7" xfId="1455" xr:uid="{00000000-0005-0000-0000-0000AE050000}"/>
    <cellStyle name="20% - Акцент2 9 8" xfId="1456" xr:uid="{00000000-0005-0000-0000-0000AF050000}"/>
    <cellStyle name="20% - Акцент2 9_46EE.2011(v1.0)" xfId="1457" xr:uid="{00000000-0005-0000-0000-0000B0050000}"/>
    <cellStyle name="20% - Акцент3 10" xfId="1458" xr:uid="{00000000-0005-0000-0000-0000B1050000}"/>
    <cellStyle name="20% - Акцент3 10 2" xfId="1459" xr:uid="{00000000-0005-0000-0000-0000B2050000}"/>
    <cellStyle name="20% - Акцент3 10 3" xfId="1460" xr:uid="{00000000-0005-0000-0000-0000B3050000}"/>
    <cellStyle name="20% - Акцент3 10 4" xfId="1461" xr:uid="{00000000-0005-0000-0000-0000B4050000}"/>
    <cellStyle name="20% - Акцент3 10 5" xfId="1462" xr:uid="{00000000-0005-0000-0000-0000B5050000}"/>
    <cellStyle name="20% - Акцент3 10 6" xfId="1463" xr:uid="{00000000-0005-0000-0000-0000B6050000}"/>
    <cellStyle name="20% - Акцент3 10 7" xfId="1464" xr:uid="{00000000-0005-0000-0000-0000B7050000}"/>
    <cellStyle name="20% - Акцент3 10 8" xfId="1465" xr:uid="{00000000-0005-0000-0000-0000B8050000}"/>
    <cellStyle name="20% - Акцент3 10_Красноярскэнерго" xfId="1466" xr:uid="{00000000-0005-0000-0000-0000B9050000}"/>
    <cellStyle name="20% - Акцент3 11" xfId="1467" xr:uid="{00000000-0005-0000-0000-0000BA050000}"/>
    <cellStyle name="20% - Акцент3 11 2" xfId="1468" xr:uid="{00000000-0005-0000-0000-0000BB050000}"/>
    <cellStyle name="20% - Акцент3 11 3" xfId="1469" xr:uid="{00000000-0005-0000-0000-0000BC050000}"/>
    <cellStyle name="20% - Акцент3 11 4" xfId="1470" xr:uid="{00000000-0005-0000-0000-0000BD050000}"/>
    <cellStyle name="20% - Акцент3 11 5" xfId="1471" xr:uid="{00000000-0005-0000-0000-0000BE050000}"/>
    <cellStyle name="20% - Акцент3 11 6" xfId="1472" xr:uid="{00000000-0005-0000-0000-0000BF050000}"/>
    <cellStyle name="20% - Акцент3 11 7" xfId="1473" xr:uid="{00000000-0005-0000-0000-0000C0050000}"/>
    <cellStyle name="20% - Акцент3 11 8" xfId="1474" xr:uid="{00000000-0005-0000-0000-0000C1050000}"/>
    <cellStyle name="20% - Акцент3 11_Красноярскэнерго" xfId="1475" xr:uid="{00000000-0005-0000-0000-0000C2050000}"/>
    <cellStyle name="20% - Акцент3 12" xfId="1476" xr:uid="{00000000-0005-0000-0000-0000C3050000}"/>
    <cellStyle name="20% - Акцент3 13" xfId="1477" xr:uid="{00000000-0005-0000-0000-0000C4050000}"/>
    <cellStyle name="20% - Акцент3 14" xfId="1478" xr:uid="{00000000-0005-0000-0000-0000C5050000}"/>
    <cellStyle name="20% - Акцент3 15" xfId="1479" xr:uid="{00000000-0005-0000-0000-0000C6050000}"/>
    <cellStyle name="20% - Акцент3 16" xfId="1480" xr:uid="{00000000-0005-0000-0000-0000C7050000}"/>
    <cellStyle name="20% - Акцент3 2" xfId="1481" xr:uid="{00000000-0005-0000-0000-0000C8050000}"/>
    <cellStyle name="20% - Акцент3 2 2" xfId="1482" xr:uid="{00000000-0005-0000-0000-0000C9050000}"/>
    <cellStyle name="20% - Акцент3 2 2 2" xfId="1483" xr:uid="{00000000-0005-0000-0000-0000CA050000}"/>
    <cellStyle name="20% - Акцент3 2 2 3" xfId="1484" xr:uid="{00000000-0005-0000-0000-0000CB050000}"/>
    <cellStyle name="20% - Акцент3 2 3" xfId="1485" xr:uid="{00000000-0005-0000-0000-0000CC050000}"/>
    <cellStyle name="20% - Акцент3 2 3 2" xfId="1486" xr:uid="{00000000-0005-0000-0000-0000CD050000}"/>
    <cellStyle name="20% - Акцент3 2 3 3" xfId="1487" xr:uid="{00000000-0005-0000-0000-0000CE050000}"/>
    <cellStyle name="20% - Акцент3 2 4" xfId="1488" xr:uid="{00000000-0005-0000-0000-0000CF050000}"/>
    <cellStyle name="20% - Акцент3 2 4 2" xfId="1489" xr:uid="{00000000-0005-0000-0000-0000D0050000}"/>
    <cellStyle name="20% - Акцент3 2 4 3" xfId="1490" xr:uid="{00000000-0005-0000-0000-0000D1050000}"/>
    <cellStyle name="20% - Акцент3 2 5" xfId="1491" xr:uid="{00000000-0005-0000-0000-0000D2050000}"/>
    <cellStyle name="20% - Акцент3 2 5 2" xfId="1492" xr:uid="{00000000-0005-0000-0000-0000D3050000}"/>
    <cellStyle name="20% - Акцент3 2 5 3" xfId="1493" xr:uid="{00000000-0005-0000-0000-0000D4050000}"/>
    <cellStyle name="20% - Акцент3 2 6" xfId="1494" xr:uid="{00000000-0005-0000-0000-0000D5050000}"/>
    <cellStyle name="20% - Акцент3 2 7" xfId="1495" xr:uid="{00000000-0005-0000-0000-0000D6050000}"/>
    <cellStyle name="20% - Акцент3 2 8" xfId="1496" xr:uid="{00000000-0005-0000-0000-0000D7050000}"/>
    <cellStyle name="20% - Акцент3 2 9" xfId="1497" xr:uid="{00000000-0005-0000-0000-0000D8050000}"/>
    <cellStyle name="20% - Акцент3 2_46EE.2011(v1.0)" xfId="1498" xr:uid="{00000000-0005-0000-0000-0000D9050000}"/>
    <cellStyle name="20% - Акцент3 3" xfId="1499" xr:uid="{00000000-0005-0000-0000-0000DA050000}"/>
    <cellStyle name="20% - Акцент3 3 2" xfId="1500" xr:uid="{00000000-0005-0000-0000-0000DB050000}"/>
    <cellStyle name="20% - Акцент3 3 3" xfId="1501" xr:uid="{00000000-0005-0000-0000-0000DC050000}"/>
    <cellStyle name="20% - Акцент3 3 4" xfId="1502" xr:uid="{00000000-0005-0000-0000-0000DD050000}"/>
    <cellStyle name="20% - Акцент3 3 5" xfId="1503" xr:uid="{00000000-0005-0000-0000-0000DE050000}"/>
    <cellStyle name="20% - Акцент3 3 6" xfId="1504" xr:uid="{00000000-0005-0000-0000-0000DF050000}"/>
    <cellStyle name="20% - Акцент3 3 7" xfId="1505" xr:uid="{00000000-0005-0000-0000-0000E0050000}"/>
    <cellStyle name="20% - Акцент3 3 8" xfId="1506" xr:uid="{00000000-0005-0000-0000-0000E1050000}"/>
    <cellStyle name="20% - Акцент3 3_46EE.2011(v1.0)" xfId="1507" xr:uid="{00000000-0005-0000-0000-0000E2050000}"/>
    <cellStyle name="20% - Акцент3 4" xfId="1508" xr:uid="{00000000-0005-0000-0000-0000E3050000}"/>
    <cellStyle name="20% - Акцент3 4 2" xfId="1509" xr:uid="{00000000-0005-0000-0000-0000E4050000}"/>
    <cellStyle name="20% - Акцент3 4 3" xfId="1510" xr:uid="{00000000-0005-0000-0000-0000E5050000}"/>
    <cellStyle name="20% - Акцент3 4 4" xfId="1511" xr:uid="{00000000-0005-0000-0000-0000E6050000}"/>
    <cellStyle name="20% - Акцент3 4 5" xfId="1512" xr:uid="{00000000-0005-0000-0000-0000E7050000}"/>
    <cellStyle name="20% - Акцент3 4 6" xfId="1513" xr:uid="{00000000-0005-0000-0000-0000E8050000}"/>
    <cellStyle name="20% - Акцент3 4 7" xfId="1514" xr:uid="{00000000-0005-0000-0000-0000E9050000}"/>
    <cellStyle name="20% - Акцент3 4 8" xfId="1515" xr:uid="{00000000-0005-0000-0000-0000EA050000}"/>
    <cellStyle name="20% - Акцент3 4_46EE.2011(v1.0)" xfId="1516" xr:uid="{00000000-0005-0000-0000-0000EB050000}"/>
    <cellStyle name="20% - Акцент3 5" xfId="1517" xr:uid="{00000000-0005-0000-0000-0000EC050000}"/>
    <cellStyle name="20% - Акцент3 5 2" xfId="1518" xr:uid="{00000000-0005-0000-0000-0000ED050000}"/>
    <cellStyle name="20% - Акцент3 5 3" xfId="1519" xr:uid="{00000000-0005-0000-0000-0000EE050000}"/>
    <cellStyle name="20% - Акцент3 5 4" xfId="1520" xr:uid="{00000000-0005-0000-0000-0000EF050000}"/>
    <cellStyle name="20% - Акцент3 5 5" xfId="1521" xr:uid="{00000000-0005-0000-0000-0000F0050000}"/>
    <cellStyle name="20% - Акцент3 5 6" xfId="1522" xr:uid="{00000000-0005-0000-0000-0000F1050000}"/>
    <cellStyle name="20% - Акцент3 5 7" xfId="1523" xr:uid="{00000000-0005-0000-0000-0000F2050000}"/>
    <cellStyle name="20% - Акцент3 5 8" xfId="1524" xr:uid="{00000000-0005-0000-0000-0000F3050000}"/>
    <cellStyle name="20% - Акцент3 5_46EE.2011(v1.0)" xfId="1525" xr:uid="{00000000-0005-0000-0000-0000F4050000}"/>
    <cellStyle name="20% - Акцент3 6" xfId="1526" xr:uid="{00000000-0005-0000-0000-0000F5050000}"/>
    <cellStyle name="20% - Акцент3 6 2" xfId="1527" xr:uid="{00000000-0005-0000-0000-0000F6050000}"/>
    <cellStyle name="20% - Акцент3 6 3" xfId="1528" xr:uid="{00000000-0005-0000-0000-0000F7050000}"/>
    <cellStyle name="20% - Акцент3 6 4" xfId="1529" xr:uid="{00000000-0005-0000-0000-0000F8050000}"/>
    <cellStyle name="20% - Акцент3 6 5" xfId="1530" xr:uid="{00000000-0005-0000-0000-0000F9050000}"/>
    <cellStyle name="20% - Акцент3 6 6" xfId="1531" xr:uid="{00000000-0005-0000-0000-0000FA050000}"/>
    <cellStyle name="20% - Акцент3 6 7" xfId="1532" xr:uid="{00000000-0005-0000-0000-0000FB050000}"/>
    <cellStyle name="20% - Акцент3 6 8" xfId="1533" xr:uid="{00000000-0005-0000-0000-0000FC050000}"/>
    <cellStyle name="20% - Акцент3 6_46EE.2011(v1.0)" xfId="1534" xr:uid="{00000000-0005-0000-0000-0000FD050000}"/>
    <cellStyle name="20% - Акцент3 7" xfId="1535" xr:uid="{00000000-0005-0000-0000-0000FE050000}"/>
    <cellStyle name="20% - Акцент3 7 2" xfId="1536" xr:uid="{00000000-0005-0000-0000-0000FF050000}"/>
    <cellStyle name="20% - Акцент3 7 3" xfId="1537" xr:uid="{00000000-0005-0000-0000-000000060000}"/>
    <cellStyle name="20% - Акцент3 7 4" xfId="1538" xr:uid="{00000000-0005-0000-0000-000001060000}"/>
    <cellStyle name="20% - Акцент3 7 5" xfId="1539" xr:uid="{00000000-0005-0000-0000-000002060000}"/>
    <cellStyle name="20% - Акцент3 7 6" xfId="1540" xr:uid="{00000000-0005-0000-0000-000003060000}"/>
    <cellStyle name="20% - Акцент3 7 7" xfId="1541" xr:uid="{00000000-0005-0000-0000-000004060000}"/>
    <cellStyle name="20% - Акцент3 7 8" xfId="1542" xr:uid="{00000000-0005-0000-0000-000005060000}"/>
    <cellStyle name="20% - Акцент3 7_46EE.2011(v1.0)" xfId="1543" xr:uid="{00000000-0005-0000-0000-000006060000}"/>
    <cellStyle name="20% - Акцент3 8" xfId="1544" xr:uid="{00000000-0005-0000-0000-000007060000}"/>
    <cellStyle name="20% - Акцент3 8 2" xfId="1545" xr:uid="{00000000-0005-0000-0000-000008060000}"/>
    <cellStyle name="20% - Акцент3 8 3" xfId="1546" xr:uid="{00000000-0005-0000-0000-000009060000}"/>
    <cellStyle name="20% - Акцент3 8 4" xfId="1547" xr:uid="{00000000-0005-0000-0000-00000A060000}"/>
    <cellStyle name="20% - Акцент3 8 5" xfId="1548" xr:uid="{00000000-0005-0000-0000-00000B060000}"/>
    <cellStyle name="20% - Акцент3 8 6" xfId="1549" xr:uid="{00000000-0005-0000-0000-00000C060000}"/>
    <cellStyle name="20% - Акцент3 8 7" xfId="1550" xr:uid="{00000000-0005-0000-0000-00000D060000}"/>
    <cellStyle name="20% - Акцент3 8 8" xfId="1551" xr:uid="{00000000-0005-0000-0000-00000E060000}"/>
    <cellStyle name="20% - Акцент3 8_46EE.2011(v1.0)" xfId="1552" xr:uid="{00000000-0005-0000-0000-00000F060000}"/>
    <cellStyle name="20% - Акцент3 9" xfId="1553" xr:uid="{00000000-0005-0000-0000-000010060000}"/>
    <cellStyle name="20% - Акцент3 9 2" xfId="1554" xr:uid="{00000000-0005-0000-0000-000011060000}"/>
    <cellStyle name="20% - Акцент3 9 3" xfId="1555" xr:uid="{00000000-0005-0000-0000-000012060000}"/>
    <cellStyle name="20% - Акцент3 9 4" xfId="1556" xr:uid="{00000000-0005-0000-0000-000013060000}"/>
    <cellStyle name="20% - Акцент3 9 5" xfId="1557" xr:uid="{00000000-0005-0000-0000-000014060000}"/>
    <cellStyle name="20% - Акцент3 9 6" xfId="1558" xr:uid="{00000000-0005-0000-0000-000015060000}"/>
    <cellStyle name="20% - Акцент3 9 7" xfId="1559" xr:uid="{00000000-0005-0000-0000-000016060000}"/>
    <cellStyle name="20% - Акцент3 9 8" xfId="1560" xr:uid="{00000000-0005-0000-0000-000017060000}"/>
    <cellStyle name="20% - Акцент3 9_46EE.2011(v1.0)" xfId="1561" xr:uid="{00000000-0005-0000-0000-000018060000}"/>
    <cellStyle name="20% - Акцент4 10" xfId="1562" xr:uid="{00000000-0005-0000-0000-000019060000}"/>
    <cellStyle name="20% - Акцент4 10 2" xfId="1563" xr:uid="{00000000-0005-0000-0000-00001A060000}"/>
    <cellStyle name="20% - Акцент4 10 3" xfId="1564" xr:uid="{00000000-0005-0000-0000-00001B060000}"/>
    <cellStyle name="20% - Акцент4 10 4" xfId="1565" xr:uid="{00000000-0005-0000-0000-00001C060000}"/>
    <cellStyle name="20% - Акцент4 10 5" xfId="1566" xr:uid="{00000000-0005-0000-0000-00001D060000}"/>
    <cellStyle name="20% - Акцент4 10 6" xfId="1567" xr:uid="{00000000-0005-0000-0000-00001E060000}"/>
    <cellStyle name="20% - Акцент4 10 7" xfId="1568" xr:uid="{00000000-0005-0000-0000-00001F060000}"/>
    <cellStyle name="20% - Акцент4 10 8" xfId="1569" xr:uid="{00000000-0005-0000-0000-000020060000}"/>
    <cellStyle name="20% - Акцент4 10_Красноярскэнерго" xfId="1570" xr:uid="{00000000-0005-0000-0000-000021060000}"/>
    <cellStyle name="20% - Акцент4 11" xfId="1571" xr:uid="{00000000-0005-0000-0000-000022060000}"/>
    <cellStyle name="20% - Акцент4 11 2" xfId="1572" xr:uid="{00000000-0005-0000-0000-000023060000}"/>
    <cellStyle name="20% - Акцент4 11 3" xfId="1573" xr:uid="{00000000-0005-0000-0000-000024060000}"/>
    <cellStyle name="20% - Акцент4 11 4" xfId="1574" xr:uid="{00000000-0005-0000-0000-000025060000}"/>
    <cellStyle name="20% - Акцент4 11 5" xfId="1575" xr:uid="{00000000-0005-0000-0000-000026060000}"/>
    <cellStyle name="20% - Акцент4 11 6" xfId="1576" xr:uid="{00000000-0005-0000-0000-000027060000}"/>
    <cellStyle name="20% - Акцент4 11 7" xfId="1577" xr:uid="{00000000-0005-0000-0000-000028060000}"/>
    <cellStyle name="20% - Акцент4 11 8" xfId="1578" xr:uid="{00000000-0005-0000-0000-000029060000}"/>
    <cellStyle name="20% - Акцент4 11_Красноярскэнерго" xfId="1579" xr:uid="{00000000-0005-0000-0000-00002A060000}"/>
    <cellStyle name="20% - Акцент4 12" xfId="1580" xr:uid="{00000000-0005-0000-0000-00002B060000}"/>
    <cellStyle name="20% - Акцент4 13" xfId="1581" xr:uid="{00000000-0005-0000-0000-00002C060000}"/>
    <cellStyle name="20% - Акцент4 14" xfId="1582" xr:uid="{00000000-0005-0000-0000-00002D060000}"/>
    <cellStyle name="20% - Акцент4 15" xfId="1583" xr:uid="{00000000-0005-0000-0000-00002E060000}"/>
    <cellStyle name="20% - Акцент4 16" xfId="1584" xr:uid="{00000000-0005-0000-0000-00002F060000}"/>
    <cellStyle name="20% - Акцент4 2" xfId="1585" xr:uid="{00000000-0005-0000-0000-000030060000}"/>
    <cellStyle name="20% - Акцент4 2 2" xfId="1586" xr:uid="{00000000-0005-0000-0000-000031060000}"/>
    <cellStyle name="20% - Акцент4 2 2 2" xfId="1587" xr:uid="{00000000-0005-0000-0000-000032060000}"/>
    <cellStyle name="20% - Акцент4 2 2 3" xfId="1588" xr:uid="{00000000-0005-0000-0000-000033060000}"/>
    <cellStyle name="20% - Акцент4 2 3" xfId="1589" xr:uid="{00000000-0005-0000-0000-000034060000}"/>
    <cellStyle name="20% - Акцент4 2 3 2" xfId="1590" xr:uid="{00000000-0005-0000-0000-000035060000}"/>
    <cellStyle name="20% - Акцент4 2 3 3" xfId="1591" xr:uid="{00000000-0005-0000-0000-000036060000}"/>
    <cellStyle name="20% - Акцент4 2 4" xfId="1592" xr:uid="{00000000-0005-0000-0000-000037060000}"/>
    <cellStyle name="20% - Акцент4 2 4 2" xfId="1593" xr:uid="{00000000-0005-0000-0000-000038060000}"/>
    <cellStyle name="20% - Акцент4 2 4 3" xfId="1594" xr:uid="{00000000-0005-0000-0000-000039060000}"/>
    <cellStyle name="20% - Акцент4 2 5" xfId="1595" xr:uid="{00000000-0005-0000-0000-00003A060000}"/>
    <cellStyle name="20% - Акцент4 2 5 2" xfId="1596" xr:uid="{00000000-0005-0000-0000-00003B060000}"/>
    <cellStyle name="20% - Акцент4 2 5 3" xfId="1597" xr:uid="{00000000-0005-0000-0000-00003C060000}"/>
    <cellStyle name="20% - Акцент4 2 6" xfId="1598" xr:uid="{00000000-0005-0000-0000-00003D060000}"/>
    <cellStyle name="20% - Акцент4 2 7" xfId="1599" xr:uid="{00000000-0005-0000-0000-00003E060000}"/>
    <cellStyle name="20% - Акцент4 2 8" xfId="1600" xr:uid="{00000000-0005-0000-0000-00003F060000}"/>
    <cellStyle name="20% - Акцент4 2 9" xfId="1601" xr:uid="{00000000-0005-0000-0000-000040060000}"/>
    <cellStyle name="20% - Акцент4 2_46EE.2011(v1.0)" xfId="1602" xr:uid="{00000000-0005-0000-0000-000041060000}"/>
    <cellStyle name="20% - Акцент4 3" xfId="1603" xr:uid="{00000000-0005-0000-0000-000042060000}"/>
    <cellStyle name="20% - Акцент4 3 2" xfId="1604" xr:uid="{00000000-0005-0000-0000-000043060000}"/>
    <cellStyle name="20% - Акцент4 3 3" xfId="1605" xr:uid="{00000000-0005-0000-0000-000044060000}"/>
    <cellStyle name="20% - Акцент4 3 4" xfId="1606" xr:uid="{00000000-0005-0000-0000-000045060000}"/>
    <cellStyle name="20% - Акцент4 3 5" xfId="1607" xr:uid="{00000000-0005-0000-0000-000046060000}"/>
    <cellStyle name="20% - Акцент4 3 6" xfId="1608" xr:uid="{00000000-0005-0000-0000-000047060000}"/>
    <cellStyle name="20% - Акцент4 3 7" xfId="1609" xr:uid="{00000000-0005-0000-0000-000048060000}"/>
    <cellStyle name="20% - Акцент4 3 8" xfId="1610" xr:uid="{00000000-0005-0000-0000-000049060000}"/>
    <cellStyle name="20% - Акцент4 3_46EE.2011(v1.0)" xfId="1611" xr:uid="{00000000-0005-0000-0000-00004A060000}"/>
    <cellStyle name="20% - Акцент4 4" xfId="1612" xr:uid="{00000000-0005-0000-0000-00004B060000}"/>
    <cellStyle name="20% - Акцент4 4 2" xfId="1613" xr:uid="{00000000-0005-0000-0000-00004C060000}"/>
    <cellStyle name="20% - Акцент4 4 3" xfId="1614" xr:uid="{00000000-0005-0000-0000-00004D060000}"/>
    <cellStyle name="20% - Акцент4 4 4" xfId="1615" xr:uid="{00000000-0005-0000-0000-00004E060000}"/>
    <cellStyle name="20% - Акцент4 4 5" xfId="1616" xr:uid="{00000000-0005-0000-0000-00004F060000}"/>
    <cellStyle name="20% - Акцент4 4 6" xfId="1617" xr:uid="{00000000-0005-0000-0000-000050060000}"/>
    <cellStyle name="20% - Акцент4 4 7" xfId="1618" xr:uid="{00000000-0005-0000-0000-000051060000}"/>
    <cellStyle name="20% - Акцент4 4 8" xfId="1619" xr:uid="{00000000-0005-0000-0000-000052060000}"/>
    <cellStyle name="20% - Акцент4 4_46EE.2011(v1.0)" xfId="1620" xr:uid="{00000000-0005-0000-0000-000053060000}"/>
    <cellStyle name="20% - Акцент4 5" xfId="1621" xr:uid="{00000000-0005-0000-0000-000054060000}"/>
    <cellStyle name="20% - Акцент4 5 2" xfId="1622" xr:uid="{00000000-0005-0000-0000-000055060000}"/>
    <cellStyle name="20% - Акцент4 5 3" xfId="1623" xr:uid="{00000000-0005-0000-0000-000056060000}"/>
    <cellStyle name="20% - Акцент4 5 4" xfId="1624" xr:uid="{00000000-0005-0000-0000-000057060000}"/>
    <cellStyle name="20% - Акцент4 5 5" xfId="1625" xr:uid="{00000000-0005-0000-0000-000058060000}"/>
    <cellStyle name="20% - Акцент4 5 6" xfId="1626" xr:uid="{00000000-0005-0000-0000-000059060000}"/>
    <cellStyle name="20% - Акцент4 5 7" xfId="1627" xr:uid="{00000000-0005-0000-0000-00005A060000}"/>
    <cellStyle name="20% - Акцент4 5 8" xfId="1628" xr:uid="{00000000-0005-0000-0000-00005B060000}"/>
    <cellStyle name="20% - Акцент4 5_46EE.2011(v1.0)" xfId="1629" xr:uid="{00000000-0005-0000-0000-00005C060000}"/>
    <cellStyle name="20% - Акцент4 6" xfId="1630" xr:uid="{00000000-0005-0000-0000-00005D060000}"/>
    <cellStyle name="20% - Акцент4 6 2" xfId="1631" xr:uid="{00000000-0005-0000-0000-00005E060000}"/>
    <cellStyle name="20% - Акцент4 6 3" xfId="1632" xr:uid="{00000000-0005-0000-0000-00005F060000}"/>
    <cellStyle name="20% - Акцент4 6 4" xfId="1633" xr:uid="{00000000-0005-0000-0000-000060060000}"/>
    <cellStyle name="20% - Акцент4 6 5" xfId="1634" xr:uid="{00000000-0005-0000-0000-000061060000}"/>
    <cellStyle name="20% - Акцент4 6 6" xfId="1635" xr:uid="{00000000-0005-0000-0000-000062060000}"/>
    <cellStyle name="20% - Акцент4 6 7" xfId="1636" xr:uid="{00000000-0005-0000-0000-000063060000}"/>
    <cellStyle name="20% - Акцент4 6 8" xfId="1637" xr:uid="{00000000-0005-0000-0000-000064060000}"/>
    <cellStyle name="20% - Акцент4 6_46EE.2011(v1.0)" xfId="1638" xr:uid="{00000000-0005-0000-0000-000065060000}"/>
    <cellStyle name="20% - Акцент4 7" xfId="1639" xr:uid="{00000000-0005-0000-0000-000066060000}"/>
    <cellStyle name="20% - Акцент4 7 2" xfId="1640" xr:uid="{00000000-0005-0000-0000-000067060000}"/>
    <cellStyle name="20% - Акцент4 7 3" xfId="1641" xr:uid="{00000000-0005-0000-0000-000068060000}"/>
    <cellStyle name="20% - Акцент4 7 4" xfId="1642" xr:uid="{00000000-0005-0000-0000-000069060000}"/>
    <cellStyle name="20% - Акцент4 7 5" xfId="1643" xr:uid="{00000000-0005-0000-0000-00006A060000}"/>
    <cellStyle name="20% - Акцент4 7 6" xfId="1644" xr:uid="{00000000-0005-0000-0000-00006B060000}"/>
    <cellStyle name="20% - Акцент4 7 7" xfId="1645" xr:uid="{00000000-0005-0000-0000-00006C060000}"/>
    <cellStyle name="20% - Акцент4 7 8" xfId="1646" xr:uid="{00000000-0005-0000-0000-00006D060000}"/>
    <cellStyle name="20% - Акцент4 7_46EE.2011(v1.0)" xfId="1647" xr:uid="{00000000-0005-0000-0000-00006E060000}"/>
    <cellStyle name="20% - Акцент4 8" xfId="1648" xr:uid="{00000000-0005-0000-0000-00006F060000}"/>
    <cellStyle name="20% - Акцент4 8 2" xfId="1649" xr:uid="{00000000-0005-0000-0000-000070060000}"/>
    <cellStyle name="20% - Акцент4 8 3" xfId="1650" xr:uid="{00000000-0005-0000-0000-000071060000}"/>
    <cellStyle name="20% - Акцент4 8 4" xfId="1651" xr:uid="{00000000-0005-0000-0000-000072060000}"/>
    <cellStyle name="20% - Акцент4 8 5" xfId="1652" xr:uid="{00000000-0005-0000-0000-000073060000}"/>
    <cellStyle name="20% - Акцент4 8 6" xfId="1653" xr:uid="{00000000-0005-0000-0000-000074060000}"/>
    <cellStyle name="20% - Акцент4 8 7" xfId="1654" xr:uid="{00000000-0005-0000-0000-000075060000}"/>
    <cellStyle name="20% - Акцент4 8 8" xfId="1655" xr:uid="{00000000-0005-0000-0000-000076060000}"/>
    <cellStyle name="20% - Акцент4 8_46EE.2011(v1.0)" xfId="1656" xr:uid="{00000000-0005-0000-0000-000077060000}"/>
    <cellStyle name="20% - Акцент4 9" xfId="1657" xr:uid="{00000000-0005-0000-0000-000078060000}"/>
    <cellStyle name="20% - Акцент4 9 2" xfId="1658" xr:uid="{00000000-0005-0000-0000-000079060000}"/>
    <cellStyle name="20% - Акцент4 9 3" xfId="1659" xr:uid="{00000000-0005-0000-0000-00007A060000}"/>
    <cellStyle name="20% - Акцент4 9 4" xfId="1660" xr:uid="{00000000-0005-0000-0000-00007B060000}"/>
    <cellStyle name="20% - Акцент4 9 5" xfId="1661" xr:uid="{00000000-0005-0000-0000-00007C060000}"/>
    <cellStyle name="20% - Акцент4 9 6" xfId="1662" xr:uid="{00000000-0005-0000-0000-00007D060000}"/>
    <cellStyle name="20% - Акцент4 9 7" xfId="1663" xr:uid="{00000000-0005-0000-0000-00007E060000}"/>
    <cellStyle name="20% - Акцент4 9 8" xfId="1664" xr:uid="{00000000-0005-0000-0000-00007F060000}"/>
    <cellStyle name="20% - Акцент4 9_46EE.2011(v1.0)" xfId="1665" xr:uid="{00000000-0005-0000-0000-000080060000}"/>
    <cellStyle name="20% - Акцент5 10" xfId="1666" xr:uid="{00000000-0005-0000-0000-000081060000}"/>
    <cellStyle name="20% - Акцент5 10 2" xfId="1667" xr:uid="{00000000-0005-0000-0000-000082060000}"/>
    <cellStyle name="20% - Акцент5 10 3" xfId="1668" xr:uid="{00000000-0005-0000-0000-000083060000}"/>
    <cellStyle name="20% - Акцент5 10 4" xfId="1669" xr:uid="{00000000-0005-0000-0000-000084060000}"/>
    <cellStyle name="20% - Акцент5 10 5" xfId="1670" xr:uid="{00000000-0005-0000-0000-000085060000}"/>
    <cellStyle name="20% - Акцент5 10 6" xfId="1671" xr:uid="{00000000-0005-0000-0000-000086060000}"/>
    <cellStyle name="20% - Акцент5 10 7" xfId="1672" xr:uid="{00000000-0005-0000-0000-000087060000}"/>
    <cellStyle name="20% - Акцент5 10 8" xfId="1673" xr:uid="{00000000-0005-0000-0000-000088060000}"/>
    <cellStyle name="20% - Акцент5 10_Красноярскэнерго" xfId="1674" xr:uid="{00000000-0005-0000-0000-000089060000}"/>
    <cellStyle name="20% - Акцент5 11" xfId="1675" xr:uid="{00000000-0005-0000-0000-00008A060000}"/>
    <cellStyle name="20% - Акцент5 11 2" xfId="1676" xr:uid="{00000000-0005-0000-0000-00008B060000}"/>
    <cellStyle name="20% - Акцент5 11 3" xfId="1677" xr:uid="{00000000-0005-0000-0000-00008C060000}"/>
    <cellStyle name="20% - Акцент5 11 4" xfId="1678" xr:uid="{00000000-0005-0000-0000-00008D060000}"/>
    <cellStyle name="20% - Акцент5 11 5" xfId="1679" xr:uid="{00000000-0005-0000-0000-00008E060000}"/>
    <cellStyle name="20% - Акцент5 11 6" xfId="1680" xr:uid="{00000000-0005-0000-0000-00008F060000}"/>
    <cellStyle name="20% - Акцент5 11 7" xfId="1681" xr:uid="{00000000-0005-0000-0000-000090060000}"/>
    <cellStyle name="20% - Акцент5 11 8" xfId="1682" xr:uid="{00000000-0005-0000-0000-000091060000}"/>
    <cellStyle name="20% - Акцент5 11_Красноярскэнерго" xfId="1683" xr:uid="{00000000-0005-0000-0000-000092060000}"/>
    <cellStyle name="20% - Акцент5 12" xfId="1684" xr:uid="{00000000-0005-0000-0000-000093060000}"/>
    <cellStyle name="20% - Акцент5 13" xfId="1685" xr:uid="{00000000-0005-0000-0000-000094060000}"/>
    <cellStyle name="20% - Акцент5 14" xfId="1686" xr:uid="{00000000-0005-0000-0000-000095060000}"/>
    <cellStyle name="20% - Акцент5 15" xfId="1687" xr:uid="{00000000-0005-0000-0000-000096060000}"/>
    <cellStyle name="20% - Акцент5 16" xfId="1688" xr:uid="{00000000-0005-0000-0000-000097060000}"/>
    <cellStyle name="20% - Акцент5 2" xfId="1689" xr:uid="{00000000-0005-0000-0000-000098060000}"/>
    <cellStyle name="20% - Акцент5 2 2" xfId="1690" xr:uid="{00000000-0005-0000-0000-000099060000}"/>
    <cellStyle name="20% - Акцент5 2 2 2" xfId="1691" xr:uid="{00000000-0005-0000-0000-00009A060000}"/>
    <cellStyle name="20% - Акцент5 2 2 3" xfId="1692" xr:uid="{00000000-0005-0000-0000-00009B060000}"/>
    <cellStyle name="20% - Акцент5 2 3" xfId="1693" xr:uid="{00000000-0005-0000-0000-00009C060000}"/>
    <cellStyle name="20% - Акцент5 2 3 2" xfId="1694" xr:uid="{00000000-0005-0000-0000-00009D060000}"/>
    <cellStyle name="20% - Акцент5 2 3 3" xfId="1695" xr:uid="{00000000-0005-0000-0000-00009E060000}"/>
    <cellStyle name="20% - Акцент5 2 4" xfId="1696" xr:uid="{00000000-0005-0000-0000-00009F060000}"/>
    <cellStyle name="20% - Акцент5 2 4 2" xfId="1697" xr:uid="{00000000-0005-0000-0000-0000A0060000}"/>
    <cellStyle name="20% - Акцент5 2 4 3" xfId="1698" xr:uid="{00000000-0005-0000-0000-0000A1060000}"/>
    <cellStyle name="20% - Акцент5 2 5" xfId="1699" xr:uid="{00000000-0005-0000-0000-0000A2060000}"/>
    <cellStyle name="20% - Акцент5 2 5 2" xfId="1700" xr:uid="{00000000-0005-0000-0000-0000A3060000}"/>
    <cellStyle name="20% - Акцент5 2 5 3" xfId="1701" xr:uid="{00000000-0005-0000-0000-0000A4060000}"/>
    <cellStyle name="20% - Акцент5 2 6" xfId="1702" xr:uid="{00000000-0005-0000-0000-0000A5060000}"/>
    <cellStyle name="20% - Акцент5 2 7" xfId="1703" xr:uid="{00000000-0005-0000-0000-0000A6060000}"/>
    <cellStyle name="20% - Акцент5 2 8" xfId="1704" xr:uid="{00000000-0005-0000-0000-0000A7060000}"/>
    <cellStyle name="20% - Акцент5 2 9" xfId="1705" xr:uid="{00000000-0005-0000-0000-0000A8060000}"/>
    <cellStyle name="20% - Акцент5 2_46EE.2011(v1.0)" xfId="1706" xr:uid="{00000000-0005-0000-0000-0000A9060000}"/>
    <cellStyle name="20% - Акцент5 3" xfId="1707" xr:uid="{00000000-0005-0000-0000-0000AA060000}"/>
    <cellStyle name="20% - Акцент5 3 2" xfId="1708" xr:uid="{00000000-0005-0000-0000-0000AB060000}"/>
    <cellStyle name="20% - Акцент5 3 3" xfId="1709" xr:uid="{00000000-0005-0000-0000-0000AC060000}"/>
    <cellStyle name="20% - Акцент5 3 4" xfId="1710" xr:uid="{00000000-0005-0000-0000-0000AD060000}"/>
    <cellStyle name="20% - Акцент5 3 5" xfId="1711" xr:uid="{00000000-0005-0000-0000-0000AE060000}"/>
    <cellStyle name="20% - Акцент5 3 6" xfId="1712" xr:uid="{00000000-0005-0000-0000-0000AF060000}"/>
    <cellStyle name="20% - Акцент5 3 7" xfId="1713" xr:uid="{00000000-0005-0000-0000-0000B0060000}"/>
    <cellStyle name="20% - Акцент5 3 8" xfId="1714" xr:uid="{00000000-0005-0000-0000-0000B1060000}"/>
    <cellStyle name="20% - Акцент5 3_46EE.2011(v1.0)" xfId="1715" xr:uid="{00000000-0005-0000-0000-0000B2060000}"/>
    <cellStyle name="20% - Акцент5 4" xfId="1716" xr:uid="{00000000-0005-0000-0000-0000B3060000}"/>
    <cellStyle name="20% - Акцент5 4 2" xfId="1717" xr:uid="{00000000-0005-0000-0000-0000B4060000}"/>
    <cellStyle name="20% - Акцент5 4 3" xfId="1718" xr:uid="{00000000-0005-0000-0000-0000B5060000}"/>
    <cellStyle name="20% - Акцент5 4 4" xfId="1719" xr:uid="{00000000-0005-0000-0000-0000B6060000}"/>
    <cellStyle name="20% - Акцент5 4 5" xfId="1720" xr:uid="{00000000-0005-0000-0000-0000B7060000}"/>
    <cellStyle name="20% - Акцент5 4 6" xfId="1721" xr:uid="{00000000-0005-0000-0000-0000B8060000}"/>
    <cellStyle name="20% - Акцент5 4 7" xfId="1722" xr:uid="{00000000-0005-0000-0000-0000B9060000}"/>
    <cellStyle name="20% - Акцент5 4 8" xfId="1723" xr:uid="{00000000-0005-0000-0000-0000BA060000}"/>
    <cellStyle name="20% - Акцент5 4_46EE.2011(v1.0)" xfId="1724" xr:uid="{00000000-0005-0000-0000-0000BB060000}"/>
    <cellStyle name="20% - Акцент5 5" xfId="1725" xr:uid="{00000000-0005-0000-0000-0000BC060000}"/>
    <cellStyle name="20% - Акцент5 5 2" xfId="1726" xr:uid="{00000000-0005-0000-0000-0000BD060000}"/>
    <cellStyle name="20% - Акцент5 5 3" xfId="1727" xr:uid="{00000000-0005-0000-0000-0000BE060000}"/>
    <cellStyle name="20% - Акцент5 5 4" xfId="1728" xr:uid="{00000000-0005-0000-0000-0000BF060000}"/>
    <cellStyle name="20% - Акцент5 5 5" xfId="1729" xr:uid="{00000000-0005-0000-0000-0000C0060000}"/>
    <cellStyle name="20% - Акцент5 5 6" xfId="1730" xr:uid="{00000000-0005-0000-0000-0000C1060000}"/>
    <cellStyle name="20% - Акцент5 5 7" xfId="1731" xr:uid="{00000000-0005-0000-0000-0000C2060000}"/>
    <cellStyle name="20% - Акцент5 5 8" xfId="1732" xr:uid="{00000000-0005-0000-0000-0000C3060000}"/>
    <cellStyle name="20% - Акцент5 5_46EE.2011(v1.0)" xfId="1733" xr:uid="{00000000-0005-0000-0000-0000C4060000}"/>
    <cellStyle name="20% - Акцент5 6" xfId="1734" xr:uid="{00000000-0005-0000-0000-0000C5060000}"/>
    <cellStyle name="20% - Акцент5 6 2" xfId="1735" xr:uid="{00000000-0005-0000-0000-0000C6060000}"/>
    <cellStyle name="20% - Акцент5 6 3" xfId="1736" xr:uid="{00000000-0005-0000-0000-0000C7060000}"/>
    <cellStyle name="20% - Акцент5 6 4" xfId="1737" xr:uid="{00000000-0005-0000-0000-0000C8060000}"/>
    <cellStyle name="20% - Акцент5 6 5" xfId="1738" xr:uid="{00000000-0005-0000-0000-0000C9060000}"/>
    <cellStyle name="20% - Акцент5 6 6" xfId="1739" xr:uid="{00000000-0005-0000-0000-0000CA060000}"/>
    <cellStyle name="20% - Акцент5 6 7" xfId="1740" xr:uid="{00000000-0005-0000-0000-0000CB060000}"/>
    <cellStyle name="20% - Акцент5 6 8" xfId="1741" xr:uid="{00000000-0005-0000-0000-0000CC060000}"/>
    <cellStyle name="20% - Акцент5 6_46EE.2011(v1.0)" xfId="1742" xr:uid="{00000000-0005-0000-0000-0000CD060000}"/>
    <cellStyle name="20% - Акцент5 7" xfId="1743" xr:uid="{00000000-0005-0000-0000-0000CE060000}"/>
    <cellStyle name="20% - Акцент5 7 2" xfId="1744" xr:uid="{00000000-0005-0000-0000-0000CF060000}"/>
    <cellStyle name="20% - Акцент5 7 3" xfId="1745" xr:uid="{00000000-0005-0000-0000-0000D0060000}"/>
    <cellStyle name="20% - Акцент5 7 4" xfId="1746" xr:uid="{00000000-0005-0000-0000-0000D1060000}"/>
    <cellStyle name="20% - Акцент5 7 5" xfId="1747" xr:uid="{00000000-0005-0000-0000-0000D2060000}"/>
    <cellStyle name="20% - Акцент5 7 6" xfId="1748" xr:uid="{00000000-0005-0000-0000-0000D3060000}"/>
    <cellStyle name="20% - Акцент5 7 7" xfId="1749" xr:uid="{00000000-0005-0000-0000-0000D4060000}"/>
    <cellStyle name="20% - Акцент5 7 8" xfId="1750" xr:uid="{00000000-0005-0000-0000-0000D5060000}"/>
    <cellStyle name="20% - Акцент5 7_46EE.2011(v1.0)" xfId="1751" xr:uid="{00000000-0005-0000-0000-0000D6060000}"/>
    <cellStyle name="20% - Акцент5 8" xfId="1752" xr:uid="{00000000-0005-0000-0000-0000D7060000}"/>
    <cellStyle name="20% - Акцент5 8 2" xfId="1753" xr:uid="{00000000-0005-0000-0000-0000D8060000}"/>
    <cellStyle name="20% - Акцент5 8 3" xfId="1754" xr:uid="{00000000-0005-0000-0000-0000D9060000}"/>
    <cellStyle name="20% - Акцент5 8 4" xfId="1755" xr:uid="{00000000-0005-0000-0000-0000DA060000}"/>
    <cellStyle name="20% - Акцент5 8 5" xfId="1756" xr:uid="{00000000-0005-0000-0000-0000DB060000}"/>
    <cellStyle name="20% - Акцент5 8 6" xfId="1757" xr:uid="{00000000-0005-0000-0000-0000DC060000}"/>
    <cellStyle name="20% - Акцент5 8 7" xfId="1758" xr:uid="{00000000-0005-0000-0000-0000DD060000}"/>
    <cellStyle name="20% - Акцент5 8 8" xfId="1759" xr:uid="{00000000-0005-0000-0000-0000DE060000}"/>
    <cellStyle name="20% - Акцент5 8_46EE.2011(v1.0)" xfId="1760" xr:uid="{00000000-0005-0000-0000-0000DF060000}"/>
    <cellStyle name="20% - Акцент5 9" xfId="1761" xr:uid="{00000000-0005-0000-0000-0000E0060000}"/>
    <cellStyle name="20% - Акцент5 9 2" xfId="1762" xr:uid="{00000000-0005-0000-0000-0000E1060000}"/>
    <cellStyle name="20% - Акцент5 9 3" xfId="1763" xr:uid="{00000000-0005-0000-0000-0000E2060000}"/>
    <cellStyle name="20% - Акцент5 9 4" xfId="1764" xr:uid="{00000000-0005-0000-0000-0000E3060000}"/>
    <cellStyle name="20% - Акцент5 9 5" xfId="1765" xr:uid="{00000000-0005-0000-0000-0000E4060000}"/>
    <cellStyle name="20% - Акцент5 9 6" xfId="1766" xr:uid="{00000000-0005-0000-0000-0000E5060000}"/>
    <cellStyle name="20% - Акцент5 9 7" xfId="1767" xr:uid="{00000000-0005-0000-0000-0000E6060000}"/>
    <cellStyle name="20% - Акцент5 9 8" xfId="1768" xr:uid="{00000000-0005-0000-0000-0000E7060000}"/>
    <cellStyle name="20% - Акцент5 9_46EE.2011(v1.0)" xfId="1769" xr:uid="{00000000-0005-0000-0000-0000E8060000}"/>
    <cellStyle name="20% - Акцент6 10" xfId="1770" xr:uid="{00000000-0005-0000-0000-0000E9060000}"/>
    <cellStyle name="20% - Акцент6 10 2" xfId="1771" xr:uid="{00000000-0005-0000-0000-0000EA060000}"/>
    <cellStyle name="20% - Акцент6 10 3" xfId="1772" xr:uid="{00000000-0005-0000-0000-0000EB060000}"/>
    <cellStyle name="20% - Акцент6 10 4" xfId="1773" xr:uid="{00000000-0005-0000-0000-0000EC060000}"/>
    <cellStyle name="20% - Акцент6 10 5" xfId="1774" xr:uid="{00000000-0005-0000-0000-0000ED060000}"/>
    <cellStyle name="20% - Акцент6 10 6" xfId="1775" xr:uid="{00000000-0005-0000-0000-0000EE060000}"/>
    <cellStyle name="20% - Акцент6 10 7" xfId="1776" xr:uid="{00000000-0005-0000-0000-0000EF060000}"/>
    <cellStyle name="20% - Акцент6 10 8" xfId="1777" xr:uid="{00000000-0005-0000-0000-0000F0060000}"/>
    <cellStyle name="20% - Акцент6 10_Красноярскэнерго" xfId="1778" xr:uid="{00000000-0005-0000-0000-0000F1060000}"/>
    <cellStyle name="20% - Акцент6 11" xfId="1779" xr:uid="{00000000-0005-0000-0000-0000F2060000}"/>
    <cellStyle name="20% - Акцент6 11 2" xfId="1780" xr:uid="{00000000-0005-0000-0000-0000F3060000}"/>
    <cellStyle name="20% - Акцент6 11 3" xfId="1781" xr:uid="{00000000-0005-0000-0000-0000F4060000}"/>
    <cellStyle name="20% - Акцент6 11 4" xfId="1782" xr:uid="{00000000-0005-0000-0000-0000F5060000}"/>
    <cellStyle name="20% - Акцент6 11 5" xfId="1783" xr:uid="{00000000-0005-0000-0000-0000F6060000}"/>
    <cellStyle name="20% - Акцент6 11 6" xfId="1784" xr:uid="{00000000-0005-0000-0000-0000F7060000}"/>
    <cellStyle name="20% - Акцент6 11 7" xfId="1785" xr:uid="{00000000-0005-0000-0000-0000F8060000}"/>
    <cellStyle name="20% - Акцент6 11 8" xfId="1786" xr:uid="{00000000-0005-0000-0000-0000F9060000}"/>
    <cellStyle name="20% - Акцент6 11_Красноярскэнерго" xfId="1787" xr:uid="{00000000-0005-0000-0000-0000FA060000}"/>
    <cellStyle name="20% - Акцент6 12" xfId="1788" xr:uid="{00000000-0005-0000-0000-0000FB060000}"/>
    <cellStyle name="20% - Акцент6 13" xfId="1789" xr:uid="{00000000-0005-0000-0000-0000FC060000}"/>
    <cellStyle name="20% - Акцент6 14" xfId="1790" xr:uid="{00000000-0005-0000-0000-0000FD060000}"/>
    <cellStyle name="20% - Акцент6 15" xfId="1791" xr:uid="{00000000-0005-0000-0000-0000FE060000}"/>
    <cellStyle name="20% - Акцент6 16" xfId="1792" xr:uid="{00000000-0005-0000-0000-0000FF060000}"/>
    <cellStyle name="20% - Акцент6 2" xfId="1793" xr:uid="{00000000-0005-0000-0000-000000070000}"/>
    <cellStyle name="20% - Акцент6 2 2" xfId="1794" xr:uid="{00000000-0005-0000-0000-000001070000}"/>
    <cellStyle name="20% - Акцент6 2 2 2" xfId="1795" xr:uid="{00000000-0005-0000-0000-000002070000}"/>
    <cellStyle name="20% - Акцент6 2 2 3" xfId="1796" xr:uid="{00000000-0005-0000-0000-000003070000}"/>
    <cellStyle name="20% - Акцент6 2 3" xfId="1797" xr:uid="{00000000-0005-0000-0000-000004070000}"/>
    <cellStyle name="20% - Акцент6 2 3 2" xfId="1798" xr:uid="{00000000-0005-0000-0000-000005070000}"/>
    <cellStyle name="20% - Акцент6 2 3 3" xfId="1799" xr:uid="{00000000-0005-0000-0000-000006070000}"/>
    <cellStyle name="20% - Акцент6 2 4" xfId="1800" xr:uid="{00000000-0005-0000-0000-000007070000}"/>
    <cellStyle name="20% - Акцент6 2 4 2" xfId="1801" xr:uid="{00000000-0005-0000-0000-000008070000}"/>
    <cellStyle name="20% - Акцент6 2 4 3" xfId="1802" xr:uid="{00000000-0005-0000-0000-000009070000}"/>
    <cellStyle name="20% - Акцент6 2 5" xfId="1803" xr:uid="{00000000-0005-0000-0000-00000A070000}"/>
    <cellStyle name="20% - Акцент6 2 5 2" xfId="1804" xr:uid="{00000000-0005-0000-0000-00000B070000}"/>
    <cellStyle name="20% - Акцент6 2 5 3" xfId="1805" xr:uid="{00000000-0005-0000-0000-00000C070000}"/>
    <cellStyle name="20% - Акцент6 2 6" xfId="1806" xr:uid="{00000000-0005-0000-0000-00000D070000}"/>
    <cellStyle name="20% - Акцент6 2 7" xfId="1807" xr:uid="{00000000-0005-0000-0000-00000E070000}"/>
    <cellStyle name="20% - Акцент6 2 8" xfId="1808" xr:uid="{00000000-0005-0000-0000-00000F070000}"/>
    <cellStyle name="20% - Акцент6 2 9" xfId="1809" xr:uid="{00000000-0005-0000-0000-000010070000}"/>
    <cellStyle name="20% - Акцент6 2_46EE.2011(v1.0)" xfId="1810" xr:uid="{00000000-0005-0000-0000-000011070000}"/>
    <cellStyle name="20% - Акцент6 3" xfId="1811" xr:uid="{00000000-0005-0000-0000-000012070000}"/>
    <cellStyle name="20% - Акцент6 3 2" xfId="1812" xr:uid="{00000000-0005-0000-0000-000013070000}"/>
    <cellStyle name="20% - Акцент6 3 3" xfId="1813" xr:uid="{00000000-0005-0000-0000-000014070000}"/>
    <cellStyle name="20% - Акцент6 3 4" xfId="1814" xr:uid="{00000000-0005-0000-0000-000015070000}"/>
    <cellStyle name="20% - Акцент6 3 5" xfId="1815" xr:uid="{00000000-0005-0000-0000-000016070000}"/>
    <cellStyle name="20% - Акцент6 3 6" xfId="1816" xr:uid="{00000000-0005-0000-0000-000017070000}"/>
    <cellStyle name="20% - Акцент6 3 7" xfId="1817" xr:uid="{00000000-0005-0000-0000-000018070000}"/>
    <cellStyle name="20% - Акцент6 3 8" xfId="1818" xr:uid="{00000000-0005-0000-0000-000019070000}"/>
    <cellStyle name="20% - Акцент6 3_46EE.2011(v1.0)" xfId="1819" xr:uid="{00000000-0005-0000-0000-00001A070000}"/>
    <cellStyle name="20% - Акцент6 4" xfId="1820" xr:uid="{00000000-0005-0000-0000-00001B070000}"/>
    <cellStyle name="20% - Акцент6 4 2" xfId="1821" xr:uid="{00000000-0005-0000-0000-00001C070000}"/>
    <cellStyle name="20% - Акцент6 4 3" xfId="1822" xr:uid="{00000000-0005-0000-0000-00001D070000}"/>
    <cellStyle name="20% - Акцент6 4 4" xfId="1823" xr:uid="{00000000-0005-0000-0000-00001E070000}"/>
    <cellStyle name="20% - Акцент6 4 5" xfId="1824" xr:uid="{00000000-0005-0000-0000-00001F070000}"/>
    <cellStyle name="20% - Акцент6 4 6" xfId="1825" xr:uid="{00000000-0005-0000-0000-000020070000}"/>
    <cellStyle name="20% - Акцент6 4 7" xfId="1826" xr:uid="{00000000-0005-0000-0000-000021070000}"/>
    <cellStyle name="20% - Акцент6 4 8" xfId="1827" xr:uid="{00000000-0005-0000-0000-000022070000}"/>
    <cellStyle name="20% - Акцент6 4_46EE.2011(v1.0)" xfId="1828" xr:uid="{00000000-0005-0000-0000-000023070000}"/>
    <cellStyle name="20% - Акцент6 5" xfId="1829" xr:uid="{00000000-0005-0000-0000-000024070000}"/>
    <cellStyle name="20% - Акцент6 5 2" xfId="1830" xr:uid="{00000000-0005-0000-0000-000025070000}"/>
    <cellStyle name="20% - Акцент6 5 3" xfId="1831" xr:uid="{00000000-0005-0000-0000-000026070000}"/>
    <cellStyle name="20% - Акцент6 5 4" xfId="1832" xr:uid="{00000000-0005-0000-0000-000027070000}"/>
    <cellStyle name="20% - Акцент6 5 5" xfId="1833" xr:uid="{00000000-0005-0000-0000-000028070000}"/>
    <cellStyle name="20% - Акцент6 5 6" xfId="1834" xr:uid="{00000000-0005-0000-0000-000029070000}"/>
    <cellStyle name="20% - Акцент6 5 7" xfId="1835" xr:uid="{00000000-0005-0000-0000-00002A070000}"/>
    <cellStyle name="20% - Акцент6 5 8" xfId="1836" xr:uid="{00000000-0005-0000-0000-00002B070000}"/>
    <cellStyle name="20% - Акцент6 5_46EE.2011(v1.0)" xfId="1837" xr:uid="{00000000-0005-0000-0000-00002C070000}"/>
    <cellStyle name="20% - Акцент6 6" xfId="1838" xr:uid="{00000000-0005-0000-0000-00002D070000}"/>
    <cellStyle name="20% - Акцент6 6 2" xfId="1839" xr:uid="{00000000-0005-0000-0000-00002E070000}"/>
    <cellStyle name="20% - Акцент6 6 3" xfId="1840" xr:uid="{00000000-0005-0000-0000-00002F070000}"/>
    <cellStyle name="20% - Акцент6 6 4" xfId="1841" xr:uid="{00000000-0005-0000-0000-000030070000}"/>
    <cellStyle name="20% - Акцент6 6 5" xfId="1842" xr:uid="{00000000-0005-0000-0000-000031070000}"/>
    <cellStyle name="20% - Акцент6 6 6" xfId="1843" xr:uid="{00000000-0005-0000-0000-000032070000}"/>
    <cellStyle name="20% - Акцент6 6 7" xfId="1844" xr:uid="{00000000-0005-0000-0000-000033070000}"/>
    <cellStyle name="20% - Акцент6 6 8" xfId="1845" xr:uid="{00000000-0005-0000-0000-000034070000}"/>
    <cellStyle name="20% - Акцент6 6_46EE.2011(v1.0)" xfId="1846" xr:uid="{00000000-0005-0000-0000-000035070000}"/>
    <cellStyle name="20% - Акцент6 7" xfId="1847" xr:uid="{00000000-0005-0000-0000-000036070000}"/>
    <cellStyle name="20% - Акцент6 7 2" xfId="1848" xr:uid="{00000000-0005-0000-0000-000037070000}"/>
    <cellStyle name="20% - Акцент6 7 3" xfId="1849" xr:uid="{00000000-0005-0000-0000-000038070000}"/>
    <cellStyle name="20% - Акцент6 7 4" xfId="1850" xr:uid="{00000000-0005-0000-0000-000039070000}"/>
    <cellStyle name="20% - Акцент6 7 5" xfId="1851" xr:uid="{00000000-0005-0000-0000-00003A070000}"/>
    <cellStyle name="20% - Акцент6 7 6" xfId="1852" xr:uid="{00000000-0005-0000-0000-00003B070000}"/>
    <cellStyle name="20% - Акцент6 7 7" xfId="1853" xr:uid="{00000000-0005-0000-0000-00003C070000}"/>
    <cellStyle name="20% - Акцент6 7 8" xfId="1854" xr:uid="{00000000-0005-0000-0000-00003D070000}"/>
    <cellStyle name="20% - Акцент6 7_46EE.2011(v1.0)" xfId="1855" xr:uid="{00000000-0005-0000-0000-00003E070000}"/>
    <cellStyle name="20% - Акцент6 8" xfId="1856" xr:uid="{00000000-0005-0000-0000-00003F070000}"/>
    <cellStyle name="20% - Акцент6 8 2" xfId="1857" xr:uid="{00000000-0005-0000-0000-000040070000}"/>
    <cellStyle name="20% - Акцент6 8 3" xfId="1858" xr:uid="{00000000-0005-0000-0000-000041070000}"/>
    <cellStyle name="20% - Акцент6 8 4" xfId="1859" xr:uid="{00000000-0005-0000-0000-000042070000}"/>
    <cellStyle name="20% - Акцент6 8 5" xfId="1860" xr:uid="{00000000-0005-0000-0000-000043070000}"/>
    <cellStyle name="20% - Акцент6 8 6" xfId="1861" xr:uid="{00000000-0005-0000-0000-000044070000}"/>
    <cellStyle name="20% - Акцент6 8 7" xfId="1862" xr:uid="{00000000-0005-0000-0000-000045070000}"/>
    <cellStyle name="20% - Акцент6 8 8" xfId="1863" xr:uid="{00000000-0005-0000-0000-000046070000}"/>
    <cellStyle name="20% - Акцент6 8_46EE.2011(v1.0)" xfId="1864" xr:uid="{00000000-0005-0000-0000-000047070000}"/>
    <cellStyle name="20% - Акцент6 9" xfId="1865" xr:uid="{00000000-0005-0000-0000-000048070000}"/>
    <cellStyle name="20% - Акцент6 9 2" xfId="1866" xr:uid="{00000000-0005-0000-0000-000049070000}"/>
    <cellStyle name="20% - Акцент6 9 3" xfId="1867" xr:uid="{00000000-0005-0000-0000-00004A070000}"/>
    <cellStyle name="20% - Акцент6 9 4" xfId="1868" xr:uid="{00000000-0005-0000-0000-00004B070000}"/>
    <cellStyle name="20% - Акцент6 9 5" xfId="1869" xr:uid="{00000000-0005-0000-0000-00004C070000}"/>
    <cellStyle name="20% - Акцент6 9 6" xfId="1870" xr:uid="{00000000-0005-0000-0000-00004D070000}"/>
    <cellStyle name="20% - Акцент6 9 7" xfId="1871" xr:uid="{00000000-0005-0000-0000-00004E070000}"/>
    <cellStyle name="20% - Акцент6 9 8" xfId="1872" xr:uid="{00000000-0005-0000-0000-00004F070000}"/>
    <cellStyle name="20% - Акцент6 9_46EE.2011(v1.0)" xfId="1873" xr:uid="{00000000-0005-0000-0000-000050070000}"/>
    <cellStyle name="2decimal" xfId="1874" xr:uid="{00000000-0005-0000-0000-000051070000}"/>
    <cellStyle name="40% - Accent1" xfId="1875" xr:uid="{00000000-0005-0000-0000-000052070000}"/>
    <cellStyle name="40% - Accent1 2" xfId="1876" xr:uid="{00000000-0005-0000-0000-000053070000}"/>
    <cellStyle name="40% - Accent1 3" xfId="1877" xr:uid="{00000000-0005-0000-0000-000054070000}"/>
    <cellStyle name="40% - Accent1 4" xfId="1878" xr:uid="{00000000-0005-0000-0000-000055070000}"/>
    <cellStyle name="40% - Accent1 5" xfId="1879" xr:uid="{00000000-0005-0000-0000-000056070000}"/>
    <cellStyle name="40% - Accent1 6" xfId="1880" xr:uid="{00000000-0005-0000-0000-000057070000}"/>
    <cellStyle name="40% - Accent1 7" xfId="1881" xr:uid="{00000000-0005-0000-0000-000058070000}"/>
    <cellStyle name="40% - Accent1 8" xfId="1882" xr:uid="{00000000-0005-0000-0000-000059070000}"/>
    <cellStyle name="40% - Accent1 9" xfId="1883" xr:uid="{00000000-0005-0000-0000-00005A070000}"/>
    <cellStyle name="40% - Accent1_46EE.2011(v1.0)" xfId="1884" xr:uid="{00000000-0005-0000-0000-00005B070000}"/>
    <cellStyle name="40% - Accent2" xfId="1885" xr:uid="{00000000-0005-0000-0000-00005C070000}"/>
    <cellStyle name="40% - Accent2 2" xfId="1886" xr:uid="{00000000-0005-0000-0000-00005D070000}"/>
    <cellStyle name="40% - Accent2 3" xfId="1887" xr:uid="{00000000-0005-0000-0000-00005E070000}"/>
    <cellStyle name="40% - Accent2 4" xfId="1888" xr:uid="{00000000-0005-0000-0000-00005F070000}"/>
    <cellStyle name="40% - Accent2 5" xfId="1889" xr:uid="{00000000-0005-0000-0000-000060070000}"/>
    <cellStyle name="40% - Accent2 6" xfId="1890" xr:uid="{00000000-0005-0000-0000-000061070000}"/>
    <cellStyle name="40% - Accent2 7" xfId="1891" xr:uid="{00000000-0005-0000-0000-000062070000}"/>
    <cellStyle name="40% - Accent2 8" xfId="1892" xr:uid="{00000000-0005-0000-0000-000063070000}"/>
    <cellStyle name="40% - Accent2 9" xfId="1893" xr:uid="{00000000-0005-0000-0000-000064070000}"/>
    <cellStyle name="40% - Accent2_46EE.2011(v1.0)" xfId="1894" xr:uid="{00000000-0005-0000-0000-000065070000}"/>
    <cellStyle name="40% - Accent3" xfId="1895" xr:uid="{00000000-0005-0000-0000-000066070000}"/>
    <cellStyle name="40% - Accent3 2" xfId="1896" xr:uid="{00000000-0005-0000-0000-000067070000}"/>
    <cellStyle name="40% - Accent3 3" xfId="1897" xr:uid="{00000000-0005-0000-0000-000068070000}"/>
    <cellStyle name="40% - Accent3 4" xfId="1898" xr:uid="{00000000-0005-0000-0000-000069070000}"/>
    <cellStyle name="40% - Accent3 5" xfId="1899" xr:uid="{00000000-0005-0000-0000-00006A070000}"/>
    <cellStyle name="40% - Accent3 6" xfId="1900" xr:uid="{00000000-0005-0000-0000-00006B070000}"/>
    <cellStyle name="40% - Accent3 7" xfId="1901" xr:uid="{00000000-0005-0000-0000-00006C070000}"/>
    <cellStyle name="40% - Accent3 8" xfId="1902" xr:uid="{00000000-0005-0000-0000-00006D070000}"/>
    <cellStyle name="40% - Accent3 9" xfId="1903" xr:uid="{00000000-0005-0000-0000-00006E070000}"/>
    <cellStyle name="40% - Accent3_46EE.2011(v1.0)" xfId="1904" xr:uid="{00000000-0005-0000-0000-00006F070000}"/>
    <cellStyle name="40% - Accent4" xfId="1905" xr:uid="{00000000-0005-0000-0000-000070070000}"/>
    <cellStyle name="40% - Accent4 2" xfId="1906" xr:uid="{00000000-0005-0000-0000-000071070000}"/>
    <cellStyle name="40% - Accent4 3" xfId="1907" xr:uid="{00000000-0005-0000-0000-000072070000}"/>
    <cellStyle name="40% - Accent4 4" xfId="1908" xr:uid="{00000000-0005-0000-0000-000073070000}"/>
    <cellStyle name="40% - Accent4 5" xfId="1909" xr:uid="{00000000-0005-0000-0000-000074070000}"/>
    <cellStyle name="40% - Accent4 6" xfId="1910" xr:uid="{00000000-0005-0000-0000-000075070000}"/>
    <cellStyle name="40% - Accent4 7" xfId="1911" xr:uid="{00000000-0005-0000-0000-000076070000}"/>
    <cellStyle name="40% - Accent4 8" xfId="1912" xr:uid="{00000000-0005-0000-0000-000077070000}"/>
    <cellStyle name="40% - Accent4 9" xfId="1913" xr:uid="{00000000-0005-0000-0000-000078070000}"/>
    <cellStyle name="40% - Accent4_46EE.2011(v1.0)" xfId="1914" xr:uid="{00000000-0005-0000-0000-000079070000}"/>
    <cellStyle name="40% - Accent5" xfId="1915" xr:uid="{00000000-0005-0000-0000-00007A070000}"/>
    <cellStyle name="40% - Accent5 2" xfId="1916" xr:uid="{00000000-0005-0000-0000-00007B070000}"/>
    <cellStyle name="40% - Accent5 3" xfId="1917" xr:uid="{00000000-0005-0000-0000-00007C070000}"/>
    <cellStyle name="40% - Accent5 4" xfId="1918" xr:uid="{00000000-0005-0000-0000-00007D070000}"/>
    <cellStyle name="40% - Accent5 5" xfId="1919" xr:uid="{00000000-0005-0000-0000-00007E070000}"/>
    <cellStyle name="40% - Accent5 6" xfId="1920" xr:uid="{00000000-0005-0000-0000-00007F070000}"/>
    <cellStyle name="40% - Accent5 7" xfId="1921" xr:uid="{00000000-0005-0000-0000-000080070000}"/>
    <cellStyle name="40% - Accent5 8" xfId="1922" xr:uid="{00000000-0005-0000-0000-000081070000}"/>
    <cellStyle name="40% - Accent5 9" xfId="1923" xr:uid="{00000000-0005-0000-0000-000082070000}"/>
    <cellStyle name="40% - Accent5_46EE.2011(v1.0)" xfId="1924" xr:uid="{00000000-0005-0000-0000-000083070000}"/>
    <cellStyle name="40% - Accent6" xfId="1925" xr:uid="{00000000-0005-0000-0000-000084070000}"/>
    <cellStyle name="40% - Accent6 2" xfId="1926" xr:uid="{00000000-0005-0000-0000-000085070000}"/>
    <cellStyle name="40% - Accent6 3" xfId="1927" xr:uid="{00000000-0005-0000-0000-000086070000}"/>
    <cellStyle name="40% - Accent6 4" xfId="1928" xr:uid="{00000000-0005-0000-0000-000087070000}"/>
    <cellStyle name="40% - Accent6 5" xfId="1929" xr:uid="{00000000-0005-0000-0000-000088070000}"/>
    <cellStyle name="40% - Accent6 6" xfId="1930" xr:uid="{00000000-0005-0000-0000-000089070000}"/>
    <cellStyle name="40% - Accent6 7" xfId="1931" xr:uid="{00000000-0005-0000-0000-00008A070000}"/>
    <cellStyle name="40% - Accent6 8" xfId="1932" xr:uid="{00000000-0005-0000-0000-00008B070000}"/>
    <cellStyle name="40% - Accent6 9" xfId="1933" xr:uid="{00000000-0005-0000-0000-00008C070000}"/>
    <cellStyle name="40% - Accent6_46EE.2011(v1.0)" xfId="1934" xr:uid="{00000000-0005-0000-0000-00008D070000}"/>
    <cellStyle name="40% - Акцент1 10" xfId="1935" xr:uid="{00000000-0005-0000-0000-00008E070000}"/>
    <cellStyle name="40% - Акцент1 10 2" xfId="1936" xr:uid="{00000000-0005-0000-0000-00008F070000}"/>
    <cellStyle name="40% - Акцент1 10 3" xfId="1937" xr:uid="{00000000-0005-0000-0000-000090070000}"/>
    <cellStyle name="40% - Акцент1 10 4" xfId="1938" xr:uid="{00000000-0005-0000-0000-000091070000}"/>
    <cellStyle name="40% - Акцент1 10 5" xfId="1939" xr:uid="{00000000-0005-0000-0000-000092070000}"/>
    <cellStyle name="40% - Акцент1 10 6" xfId="1940" xr:uid="{00000000-0005-0000-0000-000093070000}"/>
    <cellStyle name="40% - Акцент1 10 7" xfId="1941" xr:uid="{00000000-0005-0000-0000-000094070000}"/>
    <cellStyle name="40% - Акцент1 10 8" xfId="1942" xr:uid="{00000000-0005-0000-0000-000095070000}"/>
    <cellStyle name="40% - Акцент1 10_Красноярскэнерго" xfId="1943" xr:uid="{00000000-0005-0000-0000-000096070000}"/>
    <cellStyle name="40% - Акцент1 11" xfId="1944" xr:uid="{00000000-0005-0000-0000-000097070000}"/>
    <cellStyle name="40% - Акцент1 11 2" xfId="1945" xr:uid="{00000000-0005-0000-0000-000098070000}"/>
    <cellStyle name="40% - Акцент1 11 3" xfId="1946" xr:uid="{00000000-0005-0000-0000-000099070000}"/>
    <cellStyle name="40% - Акцент1 11 4" xfId="1947" xr:uid="{00000000-0005-0000-0000-00009A070000}"/>
    <cellStyle name="40% - Акцент1 11 5" xfId="1948" xr:uid="{00000000-0005-0000-0000-00009B070000}"/>
    <cellStyle name="40% - Акцент1 11 6" xfId="1949" xr:uid="{00000000-0005-0000-0000-00009C070000}"/>
    <cellStyle name="40% - Акцент1 11 7" xfId="1950" xr:uid="{00000000-0005-0000-0000-00009D070000}"/>
    <cellStyle name="40% - Акцент1 11 8" xfId="1951" xr:uid="{00000000-0005-0000-0000-00009E070000}"/>
    <cellStyle name="40% - Акцент1 11_Красноярскэнерго" xfId="1952" xr:uid="{00000000-0005-0000-0000-00009F070000}"/>
    <cellStyle name="40% - Акцент1 12" xfId="1953" xr:uid="{00000000-0005-0000-0000-0000A0070000}"/>
    <cellStyle name="40% - Акцент1 13" xfId="1954" xr:uid="{00000000-0005-0000-0000-0000A1070000}"/>
    <cellStyle name="40% - Акцент1 14" xfId="1955" xr:uid="{00000000-0005-0000-0000-0000A2070000}"/>
    <cellStyle name="40% - Акцент1 15" xfId="1956" xr:uid="{00000000-0005-0000-0000-0000A3070000}"/>
    <cellStyle name="40% - Акцент1 16" xfId="1957" xr:uid="{00000000-0005-0000-0000-0000A4070000}"/>
    <cellStyle name="40% - Акцент1 2" xfId="1958" xr:uid="{00000000-0005-0000-0000-0000A5070000}"/>
    <cellStyle name="40% - Акцент1 2 2" xfId="1959" xr:uid="{00000000-0005-0000-0000-0000A6070000}"/>
    <cellStyle name="40% - Акцент1 2 2 2" xfId="1960" xr:uid="{00000000-0005-0000-0000-0000A7070000}"/>
    <cellStyle name="40% - Акцент1 2 2 3" xfId="1961" xr:uid="{00000000-0005-0000-0000-0000A8070000}"/>
    <cellStyle name="40% - Акцент1 2 3" xfId="1962" xr:uid="{00000000-0005-0000-0000-0000A9070000}"/>
    <cellStyle name="40% - Акцент1 2 3 2" xfId="1963" xr:uid="{00000000-0005-0000-0000-0000AA070000}"/>
    <cellStyle name="40% - Акцент1 2 3 3" xfId="1964" xr:uid="{00000000-0005-0000-0000-0000AB070000}"/>
    <cellStyle name="40% - Акцент1 2 4" xfId="1965" xr:uid="{00000000-0005-0000-0000-0000AC070000}"/>
    <cellStyle name="40% - Акцент1 2 4 2" xfId="1966" xr:uid="{00000000-0005-0000-0000-0000AD070000}"/>
    <cellStyle name="40% - Акцент1 2 4 3" xfId="1967" xr:uid="{00000000-0005-0000-0000-0000AE070000}"/>
    <cellStyle name="40% - Акцент1 2 5" xfId="1968" xr:uid="{00000000-0005-0000-0000-0000AF070000}"/>
    <cellStyle name="40% - Акцент1 2 5 2" xfId="1969" xr:uid="{00000000-0005-0000-0000-0000B0070000}"/>
    <cellStyle name="40% - Акцент1 2 5 3" xfId="1970" xr:uid="{00000000-0005-0000-0000-0000B1070000}"/>
    <cellStyle name="40% - Акцент1 2 6" xfId="1971" xr:uid="{00000000-0005-0000-0000-0000B2070000}"/>
    <cellStyle name="40% - Акцент1 2 7" xfId="1972" xr:uid="{00000000-0005-0000-0000-0000B3070000}"/>
    <cellStyle name="40% - Акцент1 2 8" xfId="1973" xr:uid="{00000000-0005-0000-0000-0000B4070000}"/>
    <cellStyle name="40% - Акцент1 2 9" xfId="1974" xr:uid="{00000000-0005-0000-0000-0000B5070000}"/>
    <cellStyle name="40% - Акцент1 2_46EE.2011(v1.0)" xfId="1975" xr:uid="{00000000-0005-0000-0000-0000B6070000}"/>
    <cellStyle name="40% - Акцент1 3" xfId="1976" xr:uid="{00000000-0005-0000-0000-0000B7070000}"/>
    <cellStyle name="40% - Акцент1 3 2" xfId="1977" xr:uid="{00000000-0005-0000-0000-0000B8070000}"/>
    <cellStyle name="40% - Акцент1 3 3" xfId="1978" xr:uid="{00000000-0005-0000-0000-0000B9070000}"/>
    <cellStyle name="40% - Акцент1 3 4" xfId="1979" xr:uid="{00000000-0005-0000-0000-0000BA070000}"/>
    <cellStyle name="40% - Акцент1 3 5" xfId="1980" xr:uid="{00000000-0005-0000-0000-0000BB070000}"/>
    <cellStyle name="40% - Акцент1 3 6" xfId="1981" xr:uid="{00000000-0005-0000-0000-0000BC070000}"/>
    <cellStyle name="40% - Акцент1 3 7" xfId="1982" xr:uid="{00000000-0005-0000-0000-0000BD070000}"/>
    <cellStyle name="40% - Акцент1 3 8" xfId="1983" xr:uid="{00000000-0005-0000-0000-0000BE070000}"/>
    <cellStyle name="40% - Акцент1 3_46EE.2011(v1.0)" xfId="1984" xr:uid="{00000000-0005-0000-0000-0000BF070000}"/>
    <cellStyle name="40% - Акцент1 4" xfId="1985" xr:uid="{00000000-0005-0000-0000-0000C0070000}"/>
    <cellStyle name="40% - Акцент1 4 2" xfId="1986" xr:uid="{00000000-0005-0000-0000-0000C1070000}"/>
    <cellStyle name="40% - Акцент1 4 3" xfId="1987" xr:uid="{00000000-0005-0000-0000-0000C2070000}"/>
    <cellStyle name="40% - Акцент1 4 4" xfId="1988" xr:uid="{00000000-0005-0000-0000-0000C3070000}"/>
    <cellStyle name="40% - Акцент1 4 5" xfId="1989" xr:uid="{00000000-0005-0000-0000-0000C4070000}"/>
    <cellStyle name="40% - Акцент1 4 6" xfId="1990" xr:uid="{00000000-0005-0000-0000-0000C5070000}"/>
    <cellStyle name="40% - Акцент1 4 7" xfId="1991" xr:uid="{00000000-0005-0000-0000-0000C6070000}"/>
    <cellStyle name="40% - Акцент1 4 8" xfId="1992" xr:uid="{00000000-0005-0000-0000-0000C7070000}"/>
    <cellStyle name="40% - Акцент1 4_46EE.2011(v1.0)" xfId="1993" xr:uid="{00000000-0005-0000-0000-0000C8070000}"/>
    <cellStyle name="40% - Акцент1 5" xfId="1994" xr:uid="{00000000-0005-0000-0000-0000C9070000}"/>
    <cellStyle name="40% - Акцент1 5 2" xfId="1995" xr:uid="{00000000-0005-0000-0000-0000CA070000}"/>
    <cellStyle name="40% - Акцент1 5 3" xfId="1996" xr:uid="{00000000-0005-0000-0000-0000CB070000}"/>
    <cellStyle name="40% - Акцент1 5 4" xfId="1997" xr:uid="{00000000-0005-0000-0000-0000CC070000}"/>
    <cellStyle name="40% - Акцент1 5 5" xfId="1998" xr:uid="{00000000-0005-0000-0000-0000CD070000}"/>
    <cellStyle name="40% - Акцент1 5 6" xfId="1999" xr:uid="{00000000-0005-0000-0000-0000CE070000}"/>
    <cellStyle name="40% - Акцент1 5 7" xfId="2000" xr:uid="{00000000-0005-0000-0000-0000CF070000}"/>
    <cellStyle name="40% - Акцент1 5 8" xfId="2001" xr:uid="{00000000-0005-0000-0000-0000D0070000}"/>
    <cellStyle name="40% - Акцент1 5_46EE.2011(v1.0)" xfId="2002" xr:uid="{00000000-0005-0000-0000-0000D1070000}"/>
    <cellStyle name="40% - Акцент1 6" xfId="2003" xr:uid="{00000000-0005-0000-0000-0000D2070000}"/>
    <cellStyle name="40% - Акцент1 6 2" xfId="2004" xr:uid="{00000000-0005-0000-0000-0000D3070000}"/>
    <cellStyle name="40% - Акцент1 6 3" xfId="2005" xr:uid="{00000000-0005-0000-0000-0000D4070000}"/>
    <cellStyle name="40% - Акцент1 6 4" xfId="2006" xr:uid="{00000000-0005-0000-0000-0000D5070000}"/>
    <cellStyle name="40% - Акцент1 6 5" xfId="2007" xr:uid="{00000000-0005-0000-0000-0000D6070000}"/>
    <cellStyle name="40% - Акцент1 6 6" xfId="2008" xr:uid="{00000000-0005-0000-0000-0000D7070000}"/>
    <cellStyle name="40% - Акцент1 6 7" xfId="2009" xr:uid="{00000000-0005-0000-0000-0000D8070000}"/>
    <cellStyle name="40% - Акцент1 6 8" xfId="2010" xr:uid="{00000000-0005-0000-0000-0000D9070000}"/>
    <cellStyle name="40% - Акцент1 6_46EE.2011(v1.0)" xfId="2011" xr:uid="{00000000-0005-0000-0000-0000DA070000}"/>
    <cellStyle name="40% - Акцент1 7" xfId="2012" xr:uid="{00000000-0005-0000-0000-0000DB070000}"/>
    <cellStyle name="40% - Акцент1 7 2" xfId="2013" xr:uid="{00000000-0005-0000-0000-0000DC070000}"/>
    <cellStyle name="40% - Акцент1 7 3" xfId="2014" xr:uid="{00000000-0005-0000-0000-0000DD070000}"/>
    <cellStyle name="40% - Акцент1 7 4" xfId="2015" xr:uid="{00000000-0005-0000-0000-0000DE070000}"/>
    <cellStyle name="40% - Акцент1 7 5" xfId="2016" xr:uid="{00000000-0005-0000-0000-0000DF070000}"/>
    <cellStyle name="40% - Акцент1 7 6" xfId="2017" xr:uid="{00000000-0005-0000-0000-0000E0070000}"/>
    <cellStyle name="40% - Акцент1 7 7" xfId="2018" xr:uid="{00000000-0005-0000-0000-0000E1070000}"/>
    <cellStyle name="40% - Акцент1 7 8" xfId="2019" xr:uid="{00000000-0005-0000-0000-0000E2070000}"/>
    <cellStyle name="40% - Акцент1 7_46EE.2011(v1.0)" xfId="2020" xr:uid="{00000000-0005-0000-0000-0000E3070000}"/>
    <cellStyle name="40% - Акцент1 8" xfId="2021" xr:uid="{00000000-0005-0000-0000-0000E4070000}"/>
    <cellStyle name="40% - Акцент1 8 2" xfId="2022" xr:uid="{00000000-0005-0000-0000-0000E5070000}"/>
    <cellStyle name="40% - Акцент1 8 3" xfId="2023" xr:uid="{00000000-0005-0000-0000-0000E6070000}"/>
    <cellStyle name="40% - Акцент1 8 4" xfId="2024" xr:uid="{00000000-0005-0000-0000-0000E7070000}"/>
    <cellStyle name="40% - Акцент1 8 5" xfId="2025" xr:uid="{00000000-0005-0000-0000-0000E8070000}"/>
    <cellStyle name="40% - Акцент1 8 6" xfId="2026" xr:uid="{00000000-0005-0000-0000-0000E9070000}"/>
    <cellStyle name="40% - Акцент1 8 7" xfId="2027" xr:uid="{00000000-0005-0000-0000-0000EA070000}"/>
    <cellStyle name="40% - Акцент1 8 8" xfId="2028" xr:uid="{00000000-0005-0000-0000-0000EB070000}"/>
    <cellStyle name="40% - Акцент1 8_46EE.2011(v1.0)" xfId="2029" xr:uid="{00000000-0005-0000-0000-0000EC070000}"/>
    <cellStyle name="40% - Акцент1 9" xfId="2030" xr:uid="{00000000-0005-0000-0000-0000ED070000}"/>
    <cellStyle name="40% - Акцент1 9 2" xfId="2031" xr:uid="{00000000-0005-0000-0000-0000EE070000}"/>
    <cellStyle name="40% - Акцент1 9 3" xfId="2032" xr:uid="{00000000-0005-0000-0000-0000EF070000}"/>
    <cellStyle name="40% - Акцент1 9 4" xfId="2033" xr:uid="{00000000-0005-0000-0000-0000F0070000}"/>
    <cellStyle name="40% - Акцент1 9 5" xfId="2034" xr:uid="{00000000-0005-0000-0000-0000F1070000}"/>
    <cellStyle name="40% - Акцент1 9 6" xfId="2035" xr:uid="{00000000-0005-0000-0000-0000F2070000}"/>
    <cellStyle name="40% - Акцент1 9 7" xfId="2036" xr:uid="{00000000-0005-0000-0000-0000F3070000}"/>
    <cellStyle name="40% - Акцент1 9 8" xfId="2037" xr:uid="{00000000-0005-0000-0000-0000F4070000}"/>
    <cellStyle name="40% - Акцент1 9_46EE.2011(v1.0)" xfId="2038" xr:uid="{00000000-0005-0000-0000-0000F5070000}"/>
    <cellStyle name="40% - Акцент2 10" xfId="2039" xr:uid="{00000000-0005-0000-0000-0000F6070000}"/>
    <cellStyle name="40% - Акцент2 10 2" xfId="2040" xr:uid="{00000000-0005-0000-0000-0000F7070000}"/>
    <cellStyle name="40% - Акцент2 10 3" xfId="2041" xr:uid="{00000000-0005-0000-0000-0000F8070000}"/>
    <cellStyle name="40% - Акцент2 10 4" xfId="2042" xr:uid="{00000000-0005-0000-0000-0000F9070000}"/>
    <cellStyle name="40% - Акцент2 10 5" xfId="2043" xr:uid="{00000000-0005-0000-0000-0000FA070000}"/>
    <cellStyle name="40% - Акцент2 10 6" xfId="2044" xr:uid="{00000000-0005-0000-0000-0000FB070000}"/>
    <cellStyle name="40% - Акцент2 10 7" xfId="2045" xr:uid="{00000000-0005-0000-0000-0000FC070000}"/>
    <cellStyle name="40% - Акцент2 10 8" xfId="2046" xr:uid="{00000000-0005-0000-0000-0000FD070000}"/>
    <cellStyle name="40% - Акцент2 10_Красноярскэнерго" xfId="2047" xr:uid="{00000000-0005-0000-0000-0000FE070000}"/>
    <cellStyle name="40% - Акцент2 11" xfId="2048" xr:uid="{00000000-0005-0000-0000-0000FF070000}"/>
    <cellStyle name="40% - Акцент2 11 2" xfId="2049" xr:uid="{00000000-0005-0000-0000-000000080000}"/>
    <cellStyle name="40% - Акцент2 11 3" xfId="2050" xr:uid="{00000000-0005-0000-0000-000001080000}"/>
    <cellStyle name="40% - Акцент2 11 4" xfId="2051" xr:uid="{00000000-0005-0000-0000-000002080000}"/>
    <cellStyle name="40% - Акцент2 11 5" xfId="2052" xr:uid="{00000000-0005-0000-0000-000003080000}"/>
    <cellStyle name="40% - Акцент2 11 6" xfId="2053" xr:uid="{00000000-0005-0000-0000-000004080000}"/>
    <cellStyle name="40% - Акцент2 11 7" xfId="2054" xr:uid="{00000000-0005-0000-0000-000005080000}"/>
    <cellStyle name="40% - Акцент2 11 8" xfId="2055" xr:uid="{00000000-0005-0000-0000-000006080000}"/>
    <cellStyle name="40% - Акцент2 11_Красноярскэнерго" xfId="2056" xr:uid="{00000000-0005-0000-0000-000007080000}"/>
    <cellStyle name="40% - Акцент2 12" xfId="2057" xr:uid="{00000000-0005-0000-0000-000008080000}"/>
    <cellStyle name="40% - Акцент2 13" xfId="2058" xr:uid="{00000000-0005-0000-0000-000009080000}"/>
    <cellStyle name="40% - Акцент2 14" xfId="2059" xr:uid="{00000000-0005-0000-0000-00000A080000}"/>
    <cellStyle name="40% - Акцент2 15" xfId="2060" xr:uid="{00000000-0005-0000-0000-00000B080000}"/>
    <cellStyle name="40% - Акцент2 16" xfId="2061" xr:uid="{00000000-0005-0000-0000-00000C080000}"/>
    <cellStyle name="40% - Акцент2 2" xfId="2062" xr:uid="{00000000-0005-0000-0000-00000D080000}"/>
    <cellStyle name="40% - Акцент2 2 2" xfId="2063" xr:uid="{00000000-0005-0000-0000-00000E080000}"/>
    <cellStyle name="40% - Акцент2 2 2 2" xfId="2064" xr:uid="{00000000-0005-0000-0000-00000F080000}"/>
    <cellStyle name="40% - Акцент2 2 2 3" xfId="2065" xr:uid="{00000000-0005-0000-0000-000010080000}"/>
    <cellStyle name="40% - Акцент2 2 3" xfId="2066" xr:uid="{00000000-0005-0000-0000-000011080000}"/>
    <cellStyle name="40% - Акцент2 2 3 2" xfId="2067" xr:uid="{00000000-0005-0000-0000-000012080000}"/>
    <cellStyle name="40% - Акцент2 2 3 3" xfId="2068" xr:uid="{00000000-0005-0000-0000-000013080000}"/>
    <cellStyle name="40% - Акцент2 2 4" xfId="2069" xr:uid="{00000000-0005-0000-0000-000014080000}"/>
    <cellStyle name="40% - Акцент2 2 4 2" xfId="2070" xr:uid="{00000000-0005-0000-0000-000015080000}"/>
    <cellStyle name="40% - Акцент2 2 4 3" xfId="2071" xr:uid="{00000000-0005-0000-0000-000016080000}"/>
    <cellStyle name="40% - Акцент2 2 5" xfId="2072" xr:uid="{00000000-0005-0000-0000-000017080000}"/>
    <cellStyle name="40% - Акцент2 2 5 2" xfId="2073" xr:uid="{00000000-0005-0000-0000-000018080000}"/>
    <cellStyle name="40% - Акцент2 2 5 3" xfId="2074" xr:uid="{00000000-0005-0000-0000-000019080000}"/>
    <cellStyle name="40% - Акцент2 2 6" xfId="2075" xr:uid="{00000000-0005-0000-0000-00001A080000}"/>
    <cellStyle name="40% - Акцент2 2 7" xfId="2076" xr:uid="{00000000-0005-0000-0000-00001B080000}"/>
    <cellStyle name="40% - Акцент2 2 8" xfId="2077" xr:uid="{00000000-0005-0000-0000-00001C080000}"/>
    <cellStyle name="40% - Акцент2 2 9" xfId="2078" xr:uid="{00000000-0005-0000-0000-00001D080000}"/>
    <cellStyle name="40% - Акцент2 2_46EE.2011(v1.0)" xfId="2079" xr:uid="{00000000-0005-0000-0000-00001E080000}"/>
    <cellStyle name="40% - Акцент2 3" xfId="2080" xr:uid="{00000000-0005-0000-0000-00001F080000}"/>
    <cellStyle name="40% - Акцент2 3 2" xfId="2081" xr:uid="{00000000-0005-0000-0000-000020080000}"/>
    <cellStyle name="40% - Акцент2 3 3" xfId="2082" xr:uid="{00000000-0005-0000-0000-000021080000}"/>
    <cellStyle name="40% - Акцент2 3 4" xfId="2083" xr:uid="{00000000-0005-0000-0000-000022080000}"/>
    <cellStyle name="40% - Акцент2 3 5" xfId="2084" xr:uid="{00000000-0005-0000-0000-000023080000}"/>
    <cellStyle name="40% - Акцент2 3 6" xfId="2085" xr:uid="{00000000-0005-0000-0000-000024080000}"/>
    <cellStyle name="40% - Акцент2 3 7" xfId="2086" xr:uid="{00000000-0005-0000-0000-000025080000}"/>
    <cellStyle name="40% - Акцент2 3 8" xfId="2087" xr:uid="{00000000-0005-0000-0000-000026080000}"/>
    <cellStyle name="40% - Акцент2 3_46EE.2011(v1.0)" xfId="2088" xr:uid="{00000000-0005-0000-0000-000027080000}"/>
    <cellStyle name="40% - Акцент2 4" xfId="2089" xr:uid="{00000000-0005-0000-0000-000028080000}"/>
    <cellStyle name="40% - Акцент2 4 2" xfId="2090" xr:uid="{00000000-0005-0000-0000-000029080000}"/>
    <cellStyle name="40% - Акцент2 4 3" xfId="2091" xr:uid="{00000000-0005-0000-0000-00002A080000}"/>
    <cellStyle name="40% - Акцент2 4 4" xfId="2092" xr:uid="{00000000-0005-0000-0000-00002B080000}"/>
    <cellStyle name="40% - Акцент2 4 5" xfId="2093" xr:uid="{00000000-0005-0000-0000-00002C080000}"/>
    <cellStyle name="40% - Акцент2 4 6" xfId="2094" xr:uid="{00000000-0005-0000-0000-00002D080000}"/>
    <cellStyle name="40% - Акцент2 4 7" xfId="2095" xr:uid="{00000000-0005-0000-0000-00002E080000}"/>
    <cellStyle name="40% - Акцент2 4 8" xfId="2096" xr:uid="{00000000-0005-0000-0000-00002F080000}"/>
    <cellStyle name="40% - Акцент2 4_46EE.2011(v1.0)" xfId="2097" xr:uid="{00000000-0005-0000-0000-000030080000}"/>
    <cellStyle name="40% - Акцент2 5" xfId="2098" xr:uid="{00000000-0005-0000-0000-000031080000}"/>
    <cellStyle name="40% - Акцент2 5 2" xfId="2099" xr:uid="{00000000-0005-0000-0000-000032080000}"/>
    <cellStyle name="40% - Акцент2 5 3" xfId="2100" xr:uid="{00000000-0005-0000-0000-000033080000}"/>
    <cellStyle name="40% - Акцент2 5 4" xfId="2101" xr:uid="{00000000-0005-0000-0000-000034080000}"/>
    <cellStyle name="40% - Акцент2 5 5" xfId="2102" xr:uid="{00000000-0005-0000-0000-000035080000}"/>
    <cellStyle name="40% - Акцент2 5 6" xfId="2103" xr:uid="{00000000-0005-0000-0000-000036080000}"/>
    <cellStyle name="40% - Акцент2 5 7" xfId="2104" xr:uid="{00000000-0005-0000-0000-000037080000}"/>
    <cellStyle name="40% - Акцент2 5 8" xfId="2105" xr:uid="{00000000-0005-0000-0000-000038080000}"/>
    <cellStyle name="40% - Акцент2 5_46EE.2011(v1.0)" xfId="2106" xr:uid="{00000000-0005-0000-0000-000039080000}"/>
    <cellStyle name="40% - Акцент2 6" xfId="2107" xr:uid="{00000000-0005-0000-0000-00003A080000}"/>
    <cellStyle name="40% - Акцент2 6 2" xfId="2108" xr:uid="{00000000-0005-0000-0000-00003B080000}"/>
    <cellStyle name="40% - Акцент2 6 3" xfId="2109" xr:uid="{00000000-0005-0000-0000-00003C080000}"/>
    <cellStyle name="40% - Акцент2 6 4" xfId="2110" xr:uid="{00000000-0005-0000-0000-00003D080000}"/>
    <cellStyle name="40% - Акцент2 6 5" xfId="2111" xr:uid="{00000000-0005-0000-0000-00003E080000}"/>
    <cellStyle name="40% - Акцент2 6 6" xfId="2112" xr:uid="{00000000-0005-0000-0000-00003F080000}"/>
    <cellStyle name="40% - Акцент2 6 7" xfId="2113" xr:uid="{00000000-0005-0000-0000-000040080000}"/>
    <cellStyle name="40% - Акцент2 6 8" xfId="2114" xr:uid="{00000000-0005-0000-0000-000041080000}"/>
    <cellStyle name="40% - Акцент2 6_46EE.2011(v1.0)" xfId="2115" xr:uid="{00000000-0005-0000-0000-000042080000}"/>
    <cellStyle name="40% - Акцент2 7" xfId="2116" xr:uid="{00000000-0005-0000-0000-000043080000}"/>
    <cellStyle name="40% - Акцент2 7 2" xfId="2117" xr:uid="{00000000-0005-0000-0000-000044080000}"/>
    <cellStyle name="40% - Акцент2 7 3" xfId="2118" xr:uid="{00000000-0005-0000-0000-000045080000}"/>
    <cellStyle name="40% - Акцент2 7 4" xfId="2119" xr:uid="{00000000-0005-0000-0000-000046080000}"/>
    <cellStyle name="40% - Акцент2 7 5" xfId="2120" xr:uid="{00000000-0005-0000-0000-000047080000}"/>
    <cellStyle name="40% - Акцент2 7 6" xfId="2121" xr:uid="{00000000-0005-0000-0000-000048080000}"/>
    <cellStyle name="40% - Акцент2 7 7" xfId="2122" xr:uid="{00000000-0005-0000-0000-000049080000}"/>
    <cellStyle name="40% - Акцент2 7 8" xfId="2123" xr:uid="{00000000-0005-0000-0000-00004A080000}"/>
    <cellStyle name="40% - Акцент2 7_46EE.2011(v1.0)" xfId="2124" xr:uid="{00000000-0005-0000-0000-00004B080000}"/>
    <cellStyle name="40% - Акцент2 8" xfId="2125" xr:uid="{00000000-0005-0000-0000-00004C080000}"/>
    <cellStyle name="40% - Акцент2 8 2" xfId="2126" xr:uid="{00000000-0005-0000-0000-00004D080000}"/>
    <cellStyle name="40% - Акцент2 8 3" xfId="2127" xr:uid="{00000000-0005-0000-0000-00004E080000}"/>
    <cellStyle name="40% - Акцент2 8 4" xfId="2128" xr:uid="{00000000-0005-0000-0000-00004F080000}"/>
    <cellStyle name="40% - Акцент2 8 5" xfId="2129" xr:uid="{00000000-0005-0000-0000-000050080000}"/>
    <cellStyle name="40% - Акцент2 8 6" xfId="2130" xr:uid="{00000000-0005-0000-0000-000051080000}"/>
    <cellStyle name="40% - Акцент2 8 7" xfId="2131" xr:uid="{00000000-0005-0000-0000-000052080000}"/>
    <cellStyle name="40% - Акцент2 8 8" xfId="2132" xr:uid="{00000000-0005-0000-0000-000053080000}"/>
    <cellStyle name="40% - Акцент2 8_46EE.2011(v1.0)" xfId="2133" xr:uid="{00000000-0005-0000-0000-000054080000}"/>
    <cellStyle name="40% - Акцент2 9" xfId="2134" xr:uid="{00000000-0005-0000-0000-000055080000}"/>
    <cellStyle name="40% - Акцент2 9 2" xfId="2135" xr:uid="{00000000-0005-0000-0000-000056080000}"/>
    <cellStyle name="40% - Акцент2 9 3" xfId="2136" xr:uid="{00000000-0005-0000-0000-000057080000}"/>
    <cellStyle name="40% - Акцент2 9 4" xfId="2137" xr:uid="{00000000-0005-0000-0000-000058080000}"/>
    <cellStyle name="40% - Акцент2 9 5" xfId="2138" xr:uid="{00000000-0005-0000-0000-000059080000}"/>
    <cellStyle name="40% - Акцент2 9 6" xfId="2139" xr:uid="{00000000-0005-0000-0000-00005A080000}"/>
    <cellStyle name="40% - Акцент2 9 7" xfId="2140" xr:uid="{00000000-0005-0000-0000-00005B080000}"/>
    <cellStyle name="40% - Акцент2 9 8" xfId="2141" xr:uid="{00000000-0005-0000-0000-00005C080000}"/>
    <cellStyle name="40% - Акцент2 9_46EE.2011(v1.0)" xfId="2142" xr:uid="{00000000-0005-0000-0000-00005D080000}"/>
    <cellStyle name="40% - Акцент3 10" xfId="2143" xr:uid="{00000000-0005-0000-0000-00005E080000}"/>
    <cellStyle name="40% - Акцент3 10 2" xfId="2144" xr:uid="{00000000-0005-0000-0000-00005F080000}"/>
    <cellStyle name="40% - Акцент3 10 3" xfId="2145" xr:uid="{00000000-0005-0000-0000-000060080000}"/>
    <cellStyle name="40% - Акцент3 10 4" xfId="2146" xr:uid="{00000000-0005-0000-0000-000061080000}"/>
    <cellStyle name="40% - Акцент3 10 5" xfId="2147" xr:uid="{00000000-0005-0000-0000-000062080000}"/>
    <cellStyle name="40% - Акцент3 10 6" xfId="2148" xr:uid="{00000000-0005-0000-0000-000063080000}"/>
    <cellStyle name="40% - Акцент3 10 7" xfId="2149" xr:uid="{00000000-0005-0000-0000-000064080000}"/>
    <cellStyle name="40% - Акцент3 10 8" xfId="2150" xr:uid="{00000000-0005-0000-0000-000065080000}"/>
    <cellStyle name="40% - Акцент3 10_Красноярскэнерго" xfId="2151" xr:uid="{00000000-0005-0000-0000-000066080000}"/>
    <cellStyle name="40% - Акцент3 11" xfId="2152" xr:uid="{00000000-0005-0000-0000-000067080000}"/>
    <cellStyle name="40% - Акцент3 11 2" xfId="2153" xr:uid="{00000000-0005-0000-0000-000068080000}"/>
    <cellStyle name="40% - Акцент3 11 3" xfId="2154" xr:uid="{00000000-0005-0000-0000-000069080000}"/>
    <cellStyle name="40% - Акцент3 11 4" xfId="2155" xr:uid="{00000000-0005-0000-0000-00006A080000}"/>
    <cellStyle name="40% - Акцент3 11 5" xfId="2156" xr:uid="{00000000-0005-0000-0000-00006B080000}"/>
    <cellStyle name="40% - Акцент3 11 6" xfId="2157" xr:uid="{00000000-0005-0000-0000-00006C080000}"/>
    <cellStyle name="40% - Акцент3 11 7" xfId="2158" xr:uid="{00000000-0005-0000-0000-00006D080000}"/>
    <cellStyle name="40% - Акцент3 11 8" xfId="2159" xr:uid="{00000000-0005-0000-0000-00006E080000}"/>
    <cellStyle name="40% - Акцент3 11_Красноярскэнерго" xfId="2160" xr:uid="{00000000-0005-0000-0000-00006F080000}"/>
    <cellStyle name="40% - Акцент3 12" xfId="2161" xr:uid="{00000000-0005-0000-0000-000070080000}"/>
    <cellStyle name="40% - Акцент3 13" xfId="2162" xr:uid="{00000000-0005-0000-0000-000071080000}"/>
    <cellStyle name="40% - Акцент3 14" xfId="2163" xr:uid="{00000000-0005-0000-0000-000072080000}"/>
    <cellStyle name="40% - Акцент3 15" xfId="2164" xr:uid="{00000000-0005-0000-0000-000073080000}"/>
    <cellStyle name="40% - Акцент3 16" xfId="2165" xr:uid="{00000000-0005-0000-0000-000074080000}"/>
    <cellStyle name="40% - Акцент3 2" xfId="2166" xr:uid="{00000000-0005-0000-0000-000075080000}"/>
    <cellStyle name="40% - Акцент3 2 2" xfId="2167" xr:uid="{00000000-0005-0000-0000-000076080000}"/>
    <cellStyle name="40% - Акцент3 2 2 2" xfId="2168" xr:uid="{00000000-0005-0000-0000-000077080000}"/>
    <cellStyle name="40% - Акцент3 2 2 3" xfId="2169" xr:uid="{00000000-0005-0000-0000-000078080000}"/>
    <cellStyle name="40% - Акцент3 2 3" xfId="2170" xr:uid="{00000000-0005-0000-0000-000079080000}"/>
    <cellStyle name="40% - Акцент3 2 3 2" xfId="2171" xr:uid="{00000000-0005-0000-0000-00007A080000}"/>
    <cellStyle name="40% - Акцент3 2 3 3" xfId="2172" xr:uid="{00000000-0005-0000-0000-00007B080000}"/>
    <cellStyle name="40% - Акцент3 2 4" xfId="2173" xr:uid="{00000000-0005-0000-0000-00007C080000}"/>
    <cellStyle name="40% - Акцент3 2 4 2" xfId="2174" xr:uid="{00000000-0005-0000-0000-00007D080000}"/>
    <cellStyle name="40% - Акцент3 2 4 3" xfId="2175" xr:uid="{00000000-0005-0000-0000-00007E080000}"/>
    <cellStyle name="40% - Акцент3 2 5" xfId="2176" xr:uid="{00000000-0005-0000-0000-00007F080000}"/>
    <cellStyle name="40% - Акцент3 2 5 2" xfId="2177" xr:uid="{00000000-0005-0000-0000-000080080000}"/>
    <cellStyle name="40% - Акцент3 2 5 3" xfId="2178" xr:uid="{00000000-0005-0000-0000-000081080000}"/>
    <cellStyle name="40% - Акцент3 2 6" xfId="2179" xr:uid="{00000000-0005-0000-0000-000082080000}"/>
    <cellStyle name="40% - Акцент3 2 7" xfId="2180" xr:uid="{00000000-0005-0000-0000-000083080000}"/>
    <cellStyle name="40% - Акцент3 2 8" xfId="2181" xr:uid="{00000000-0005-0000-0000-000084080000}"/>
    <cellStyle name="40% - Акцент3 2 9" xfId="2182" xr:uid="{00000000-0005-0000-0000-000085080000}"/>
    <cellStyle name="40% - Акцент3 2_46EE.2011(v1.0)" xfId="2183" xr:uid="{00000000-0005-0000-0000-000086080000}"/>
    <cellStyle name="40% - Акцент3 3" xfId="2184" xr:uid="{00000000-0005-0000-0000-000087080000}"/>
    <cellStyle name="40% - Акцент3 3 2" xfId="2185" xr:uid="{00000000-0005-0000-0000-000088080000}"/>
    <cellStyle name="40% - Акцент3 3 3" xfId="2186" xr:uid="{00000000-0005-0000-0000-000089080000}"/>
    <cellStyle name="40% - Акцент3 3 4" xfId="2187" xr:uid="{00000000-0005-0000-0000-00008A080000}"/>
    <cellStyle name="40% - Акцент3 3 5" xfId="2188" xr:uid="{00000000-0005-0000-0000-00008B080000}"/>
    <cellStyle name="40% - Акцент3 3 6" xfId="2189" xr:uid="{00000000-0005-0000-0000-00008C080000}"/>
    <cellStyle name="40% - Акцент3 3 7" xfId="2190" xr:uid="{00000000-0005-0000-0000-00008D080000}"/>
    <cellStyle name="40% - Акцент3 3 8" xfId="2191" xr:uid="{00000000-0005-0000-0000-00008E080000}"/>
    <cellStyle name="40% - Акцент3 3_46EE.2011(v1.0)" xfId="2192" xr:uid="{00000000-0005-0000-0000-00008F080000}"/>
    <cellStyle name="40% - Акцент3 4" xfId="2193" xr:uid="{00000000-0005-0000-0000-000090080000}"/>
    <cellStyle name="40% - Акцент3 4 2" xfId="2194" xr:uid="{00000000-0005-0000-0000-000091080000}"/>
    <cellStyle name="40% - Акцент3 4 3" xfId="2195" xr:uid="{00000000-0005-0000-0000-000092080000}"/>
    <cellStyle name="40% - Акцент3 4 4" xfId="2196" xr:uid="{00000000-0005-0000-0000-000093080000}"/>
    <cellStyle name="40% - Акцент3 4 5" xfId="2197" xr:uid="{00000000-0005-0000-0000-000094080000}"/>
    <cellStyle name="40% - Акцент3 4 6" xfId="2198" xr:uid="{00000000-0005-0000-0000-000095080000}"/>
    <cellStyle name="40% - Акцент3 4 7" xfId="2199" xr:uid="{00000000-0005-0000-0000-000096080000}"/>
    <cellStyle name="40% - Акцент3 4 8" xfId="2200" xr:uid="{00000000-0005-0000-0000-000097080000}"/>
    <cellStyle name="40% - Акцент3 4_46EE.2011(v1.0)" xfId="2201" xr:uid="{00000000-0005-0000-0000-000098080000}"/>
    <cellStyle name="40% - Акцент3 5" xfId="2202" xr:uid="{00000000-0005-0000-0000-000099080000}"/>
    <cellStyle name="40% - Акцент3 5 2" xfId="2203" xr:uid="{00000000-0005-0000-0000-00009A080000}"/>
    <cellStyle name="40% - Акцент3 5 3" xfId="2204" xr:uid="{00000000-0005-0000-0000-00009B080000}"/>
    <cellStyle name="40% - Акцент3 5 4" xfId="2205" xr:uid="{00000000-0005-0000-0000-00009C080000}"/>
    <cellStyle name="40% - Акцент3 5 5" xfId="2206" xr:uid="{00000000-0005-0000-0000-00009D080000}"/>
    <cellStyle name="40% - Акцент3 5 6" xfId="2207" xr:uid="{00000000-0005-0000-0000-00009E080000}"/>
    <cellStyle name="40% - Акцент3 5 7" xfId="2208" xr:uid="{00000000-0005-0000-0000-00009F080000}"/>
    <cellStyle name="40% - Акцент3 5 8" xfId="2209" xr:uid="{00000000-0005-0000-0000-0000A0080000}"/>
    <cellStyle name="40% - Акцент3 5_46EE.2011(v1.0)" xfId="2210" xr:uid="{00000000-0005-0000-0000-0000A1080000}"/>
    <cellStyle name="40% - Акцент3 6" xfId="2211" xr:uid="{00000000-0005-0000-0000-0000A2080000}"/>
    <cellStyle name="40% - Акцент3 6 2" xfId="2212" xr:uid="{00000000-0005-0000-0000-0000A3080000}"/>
    <cellStyle name="40% - Акцент3 6 3" xfId="2213" xr:uid="{00000000-0005-0000-0000-0000A4080000}"/>
    <cellStyle name="40% - Акцент3 6 4" xfId="2214" xr:uid="{00000000-0005-0000-0000-0000A5080000}"/>
    <cellStyle name="40% - Акцент3 6 5" xfId="2215" xr:uid="{00000000-0005-0000-0000-0000A6080000}"/>
    <cellStyle name="40% - Акцент3 6 6" xfId="2216" xr:uid="{00000000-0005-0000-0000-0000A7080000}"/>
    <cellStyle name="40% - Акцент3 6 7" xfId="2217" xr:uid="{00000000-0005-0000-0000-0000A8080000}"/>
    <cellStyle name="40% - Акцент3 6 8" xfId="2218" xr:uid="{00000000-0005-0000-0000-0000A9080000}"/>
    <cellStyle name="40% - Акцент3 6_46EE.2011(v1.0)" xfId="2219" xr:uid="{00000000-0005-0000-0000-0000AA080000}"/>
    <cellStyle name="40% - Акцент3 7" xfId="2220" xr:uid="{00000000-0005-0000-0000-0000AB080000}"/>
    <cellStyle name="40% - Акцент3 7 2" xfId="2221" xr:uid="{00000000-0005-0000-0000-0000AC080000}"/>
    <cellStyle name="40% - Акцент3 7 3" xfId="2222" xr:uid="{00000000-0005-0000-0000-0000AD080000}"/>
    <cellStyle name="40% - Акцент3 7 4" xfId="2223" xr:uid="{00000000-0005-0000-0000-0000AE080000}"/>
    <cellStyle name="40% - Акцент3 7 5" xfId="2224" xr:uid="{00000000-0005-0000-0000-0000AF080000}"/>
    <cellStyle name="40% - Акцент3 7 6" xfId="2225" xr:uid="{00000000-0005-0000-0000-0000B0080000}"/>
    <cellStyle name="40% - Акцент3 7 7" xfId="2226" xr:uid="{00000000-0005-0000-0000-0000B1080000}"/>
    <cellStyle name="40% - Акцент3 7 8" xfId="2227" xr:uid="{00000000-0005-0000-0000-0000B2080000}"/>
    <cellStyle name="40% - Акцент3 7_46EE.2011(v1.0)" xfId="2228" xr:uid="{00000000-0005-0000-0000-0000B3080000}"/>
    <cellStyle name="40% - Акцент3 8" xfId="2229" xr:uid="{00000000-0005-0000-0000-0000B4080000}"/>
    <cellStyle name="40% - Акцент3 8 2" xfId="2230" xr:uid="{00000000-0005-0000-0000-0000B5080000}"/>
    <cellStyle name="40% - Акцент3 8 3" xfId="2231" xr:uid="{00000000-0005-0000-0000-0000B6080000}"/>
    <cellStyle name="40% - Акцент3 8 4" xfId="2232" xr:uid="{00000000-0005-0000-0000-0000B7080000}"/>
    <cellStyle name="40% - Акцент3 8 5" xfId="2233" xr:uid="{00000000-0005-0000-0000-0000B8080000}"/>
    <cellStyle name="40% - Акцент3 8 6" xfId="2234" xr:uid="{00000000-0005-0000-0000-0000B9080000}"/>
    <cellStyle name="40% - Акцент3 8 7" xfId="2235" xr:uid="{00000000-0005-0000-0000-0000BA080000}"/>
    <cellStyle name="40% - Акцент3 8 8" xfId="2236" xr:uid="{00000000-0005-0000-0000-0000BB080000}"/>
    <cellStyle name="40% - Акцент3 8_46EE.2011(v1.0)" xfId="2237" xr:uid="{00000000-0005-0000-0000-0000BC080000}"/>
    <cellStyle name="40% - Акцент3 9" xfId="2238" xr:uid="{00000000-0005-0000-0000-0000BD080000}"/>
    <cellStyle name="40% - Акцент3 9 2" xfId="2239" xr:uid="{00000000-0005-0000-0000-0000BE080000}"/>
    <cellStyle name="40% - Акцент3 9 3" xfId="2240" xr:uid="{00000000-0005-0000-0000-0000BF080000}"/>
    <cellStyle name="40% - Акцент3 9 4" xfId="2241" xr:uid="{00000000-0005-0000-0000-0000C0080000}"/>
    <cellStyle name="40% - Акцент3 9 5" xfId="2242" xr:uid="{00000000-0005-0000-0000-0000C1080000}"/>
    <cellStyle name="40% - Акцент3 9 6" xfId="2243" xr:uid="{00000000-0005-0000-0000-0000C2080000}"/>
    <cellStyle name="40% - Акцент3 9 7" xfId="2244" xr:uid="{00000000-0005-0000-0000-0000C3080000}"/>
    <cellStyle name="40% - Акцент3 9 8" xfId="2245" xr:uid="{00000000-0005-0000-0000-0000C4080000}"/>
    <cellStyle name="40% - Акцент3 9_46EE.2011(v1.0)" xfId="2246" xr:uid="{00000000-0005-0000-0000-0000C5080000}"/>
    <cellStyle name="40% - Акцент4 10" xfId="2247" xr:uid="{00000000-0005-0000-0000-0000C6080000}"/>
    <cellStyle name="40% - Акцент4 10 2" xfId="2248" xr:uid="{00000000-0005-0000-0000-0000C7080000}"/>
    <cellStyle name="40% - Акцент4 10 3" xfId="2249" xr:uid="{00000000-0005-0000-0000-0000C8080000}"/>
    <cellStyle name="40% - Акцент4 10 4" xfId="2250" xr:uid="{00000000-0005-0000-0000-0000C9080000}"/>
    <cellStyle name="40% - Акцент4 10 5" xfId="2251" xr:uid="{00000000-0005-0000-0000-0000CA080000}"/>
    <cellStyle name="40% - Акцент4 10 6" xfId="2252" xr:uid="{00000000-0005-0000-0000-0000CB080000}"/>
    <cellStyle name="40% - Акцент4 10 7" xfId="2253" xr:uid="{00000000-0005-0000-0000-0000CC080000}"/>
    <cellStyle name="40% - Акцент4 10 8" xfId="2254" xr:uid="{00000000-0005-0000-0000-0000CD080000}"/>
    <cellStyle name="40% - Акцент4 10_Красноярскэнерго" xfId="2255" xr:uid="{00000000-0005-0000-0000-0000CE080000}"/>
    <cellStyle name="40% - Акцент4 11" xfId="2256" xr:uid="{00000000-0005-0000-0000-0000CF080000}"/>
    <cellStyle name="40% - Акцент4 11 2" xfId="2257" xr:uid="{00000000-0005-0000-0000-0000D0080000}"/>
    <cellStyle name="40% - Акцент4 11 3" xfId="2258" xr:uid="{00000000-0005-0000-0000-0000D1080000}"/>
    <cellStyle name="40% - Акцент4 11 4" xfId="2259" xr:uid="{00000000-0005-0000-0000-0000D2080000}"/>
    <cellStyle name="40% - Акцент4 11 5" xfId="2260" xr:uid="{00000000-0005-0000-0000-0000D3080000}"/>
    <cellStyle name="40% - Акцент4 11 6" xfId="2261" xr:uid="{00000000-0005-0000-0000-0000D4080000}"/>
    <cellStyle name="40% - Акцент4 11 7" xfId="2262" xr:uid="{00000000-0005-0000-0000-0000D5080000}"/>
    <cellStyle name="40% - Акцент4 11 8" xfId="2263" xr:uid="{00000000-0005-0000-0000-0000D6080000}"/>
    <cellStyle name="40% - Акцент4 11_Красноярскэнерго" xfId="2264" xr:uid="{00000000-0005-0000-0000-0000D7080000}"/>
    <cellStyle name="40% - Акцент4 12" xfId="2265" xr:uid="{00000000-0005-0000-0000-0000D8080000}"/>
    <cellStyle name="40% - Акцент4 13" xfId="2266" xr:uid="{00000000-0005-0000-0000-0000D9080000}"/>
    <cellStyle name="40% - Акцент4 14" xfId="2267" xr:uid="{00000000-0005-0000-0000-0000DA080000}"/>
    <cellStyle name="40% - Акцент4 15" xfId="2268" xr:uid="{00000000-0005-0000-0000-0000DB080000}"/>
    <cellStyle name="40% - Акцент4 16" xfId="2269" xr:uid="{00000000-0005-0000-0000-0000DC080000}"/>
    <cellStyle name="40% - Акцент4 2" xfId="2270" xr:uid="{00000000-0005-0000-0000-0000DD080000}"/>
    <cellStyle name="40% - Акцент4 2 2" xfId="2271" xr:uid="{00000000-0005-0000-0000-0000DE080000}"/>
    <cellStyle name="40% - Акцент4 2 2 2" xfId="2272" xr:uid="{00000000-0005-0000-0000-0000DF080000}"/>
    <cellStyle name="40% - Акцент4 2 2 3" xfId="2273" xr:uid="{00000000-0005-0000-0000-0000E0080000}"/>
    <cellStyle name="40% - Акцент4 2 3" xfId="2274" xr:uid="{00000000-0005-0000-0000-0000E1080000}"/>
    <cellStyle name="40% - Акцент4 2 3 2" xfId="2275" xr:uid="{00000000-0005-0000-0000-0000E2080000}"/>
    <cellStyle name="40% - Акцент4 2 3 3" xfId="2276" xr:uid="{00000000-0005-0000-0000-0000E3080000}"/>
    <cellStyle name="40% - Акцент4 2 4" xfId="2277" xr:uid="{00000000-0005-0000-0000-0000E4080000}"/>
    <cellStyle name="40% - Акцент4 2 4 2" xfId="2278" xr:uid="{00000000-0005-0000-0000-0000E5080000}"/>
    <cellStyle name="40% - Акцент4 2 4 3" xfId="2279" xr:uid="{00000000-0005-0000-0000-0000E6080000}"/>
    <cellStyle name="40% - Акцент4 2 5" xfId="2280" xr:uid="{00000000-0005-0000-0000-0000E7080000}"/>
    <cellStyle name="40% - Акцент4 2 5 2" xfId="2281" xr:uid="{00000000-0005-0000-0000-0000E8080000}"/>
    <cellStyle name="40% - Акцент4 2 5 3" xfId="2282" xr:uid="{00000000-0005-0000-0000-0000E9080000}"/>
    <cellStyle name="40% - Акцент4 2 6" xfId="2283" xr:uid="{00000000-0005-0000-0000-0000EA080000}"/>
    <cellStyle name="40% - Акцент4 2 7" xfId="2284" xr:uid="{00000000-0005-0000-0000-0000EB080000}"/>
    <cellStyle name="40% - Акцент4 2 8" xfId="2285" xr:uid="{00000000-0005-0000-0000-0000EC080000}"/>
    <cellStyle name="40% - Акцент4 2 9" xfId="2286" xr:uid="{00000000-0005-0000-0000-0000ED080000}"/>
    <cellStyle name="40% - Акцент4 2_46EE.2011(v1.0)" xfId="2287" xr:uid="{00000000-0005-0000-0000-0000EE080000}"/>
    <cellStyle name="40% - Акцент4 3" xfId="2288" xr:uid="{00000000-0005-0000-0000-0000EF080000}"/>
    <cellStyle name="40% - Акцент4 3 2" xfId="2289" xr:uid="{00000000-0005-0000-0000-0000F0080000}"/>
    <cellStyle name="40% - Акцент4 3 3" xfId="2290" xr:uid="{00000000-0005-0000-0000-0000F1080000}"/>
    <cellStyle name="40% - Акцент4 3 4" xfId="2291" xr:uid="{00000000-0005-0000-0000-0000F2080000}"/>
    <cellStyle name="40% - Акцент4 3 5" xfId="2292" xr:uid="{00000000-0005-0000-0000-0000F3080000}"/>
    <cellStyle name="40% - Акцент4 3 6" xfId="2293" xr:uid="{00000000-0005-0000-0000-0000F4080000}"/>
    <cellStyle name="40% - Акцент4 3 7" xfId="2294" xr:uid="{00000000-0005-0000-0000-0000F5080000}"/>
    <cellStyle name="40% - Акцент4 3 8" xfId="2295" xr:uid="{00000000-0005-0000-0000-0000F6080000}"/>
    <cellStyle name="40% - Акцент4 3_46EE.2011(v1.0)" xfId="2296" xr:uid="{00000000-0005-0000-0000-0000F7080000}"/>
    <cellStyle name="40% - Акцент4 4" xfId="2297" xr:uid="{00000000-0005-0000-0000-0000F8080000}"/>
    <cellStyle name="40% - Акцент4 4 2" xfId="2298" xr:uid="{00000000-0005-0000-0000-0000F9080000}"/>
    <cellStyle name="40% - Акцент4 4 3" xfId="2299" xr:uid="{00000000-0005-0000-0000-0000FA080000}"/>
    <cellStyle name="40% - Акцент4 4 4" xfId="2300" xr:uid="{00000000-0005-0000-0000-0000FB080000}"/>
    <cellStyle name="40% - Акцент4 4 5" xfId="2301" xr:uid="{00000000-0005-0000-0000-0000FC080000}"/>
    <cellStyle name="40% - Акцент4 4 6" xfId="2302" xr:uid="{00000000-0005-0000-0000-0000FD080000}"/>
    <cellStyle name="40% - Акцент4 4 7" xfId="2303" xr:uid="{00000000-0005-0000-0000-0000FE080000}"/>
    <cellStyle name="40% - Акцент4 4 8" xfId="2304" xr:uid="{00000000-0005-0000-0000-0000FF080000}"/>
    <cellStyle name="40% - Акцент4 4_46EE.2011(v1.0)" xfId="2305" xr:uid="{00000000-0005-0000-0000-000000090000}"/>
    <cellStyle name="40% - Акцент4 5" xfId="2306" xr:uid="{00000000-0005-0000-0000-000001090000}"/>
    <cellStyle name="40% - Акцент4 5 2" xfId="2307" xr:uid="{00000000-0005-0000-0000-000002090000}"/>
    <cellStyle name="40% - Акцент4 5 3" xfId="2308" xr:uid="{00000000-0005-0000-0000-000003090000}"/>
    <cellStyle name="40% - Акцент4 5 4" xfId="2309" xr:uid="{00000000-0005-0000-0000-000004090000}"/>
    <cellStyle name="40% - Акцент4 5 5" xfId="2310" xr:uid="{00000000-0005-0000-0000-000005090000}"/>
    <cellStyle name="40% - Акцент4 5 6" xfId="2311" xr:uid="{00000000-0005-0000-0000-000006090000}"/>
    <cellStyle name="40% - Акцент4 5 7" xfId="2312" xr:uid="{00000000-0005-0000-0000-000007090000}"/>
    <cellStyle name="40% - Акцент4 5 8" xfId="2313" xr:uid="{00000000-0005-0000-0000-000008090000}"/>
    <cellStyle name="40% - Акцент4 5_46EE.2011(v1.0)" xfId="2314" xr:uid="{00000000-0005-0000-0000-000009090000}"/>
    <cellStyle name="40% - Акцент4 6" xfId="2315" xr:uid="{00000000-0005-0000-0000-00000A090000}"/>
    <cellStyle name="40% - Акцент4 6 2" xfId="2316" xr:uid="{00000000-0005-0000-0000-00000B090000}"/>
    <cellStyle name="40% - Акцент4 6 3" xfId="2317" xr:uid="{00000000-0005-0000-0000-00000C090000}"/>
    <cellStyle name="40% - Акцент4 6 4" xfId="2318" xr:uid="{00000000-0005-0000-0000-00000D090000}"/>
    <cellStyle name="40% - Акцент4 6 5" xfId="2319" xr:uid="{00000000-0005-0000-0000-00000E090000}"/>
    <cellStyle name="40% - Акцент4 6 6" xfId="2320" xr:uid="{00000000-0005-0000-0000-00000F090000}"/>
    <cellStyle name="40% - Акцент4 6 7" xfId="2321" xr:uid="{00000000-0005-0000-0000-000010090000}"/>
    <cellStyle name="40% - Акцент4 6 8" xfId="2322" xr:uid="{00000000-0005-0000-0000-000011090000}"/>
    <cellStyle name="40% - Акцент4 6_46EE.2011(v1.0)" xfId="2323" xr:uid="{00000000-0005-0000-0000-000012090000}"/>
    <cellStyle name="40% - Акцент4 7" xfId="2324" xr:uid="{00000000-0005-0000-0000-000013090000}"/>
    <cellStyle name="40% - Акцент4 7 2" xfId="2325" xr:uid="{00000000-0005-0000-0000-000014090000}"/>
    <cellStyle name="40% - Акцент4 7 3" xfId="2326" xr:uid="{00000000-0005-0000-0000-000015090000}"/>
    <cellStyle name="40% - Акцент4 7 4" xfId="2327" xr:uid="{00000000-0005-0000-0000-000016090000}"/>
    <cellStyle name="40% - Акцент4 7 5" xfId="2328" xr:uid="{00000000-0005-0000-0000-000017090000}"/>
    <cellStyle name="40% - Акцент4 7 6" xfId="2329" xr:uid="{00000000-0005-0000-0000-000018090000}"/>
    <cellStyle name="40% - Акцент4 7 7" xfId="2330" xr:uid="{00000000-0005-0000-0000-000019090000}"/>
    <cellStyle name="40% - Акцент4 7 8" xfId="2331" xr:uid="{00000000-0005-0000-0000-00001A090000}"/>
    <cellStyle name="40% - Акцент4 7_46EE.2011(v1.0)" xfId="2332" xr:uid="{00000000-0005-0000-0000-00001B090000}"/>
    <cellStyle name="40% - Акцент4 8" xfId="2333" xr:uid="{00000000-0005-0000-0000-00001C090000}"/>
    <cellStyle name="40% - Акцент4 8 2" xfId="2334" xr:uid="{00000000-0005-0000-0000-00001D090000}"/>
    <cellStyle name="40% - Акцент4 8 3" xfId="2335" xr:uid="{00000000-0005-0000-0000-00001E090000}"/>
    <cellStyle name="40% - Акцент4 8 4" xfId="2336" xr:uid="{00000000-0005-0000-0000-00001F090000}"/>
    <cellStyle name="40% - Акцент4 8 5" xfId="2337" xr:uid="{00000000-0005-0000-0000-000020090000}"/>
    <cellStyle name="40% - Акцент4 8 6" xfId="2338" xr:uid="{00000000-0005-0000-0000-000021090000}"/>
    <cellStyle name="40% - Акцент4 8 7" xfId="2339" xr:uid="{00000000-0005-0000-0000-000022090000}"/>
    <cellStyle name="40% - Акцент4 8 8" xfId="2340" xr:uid="{00000000-0005-0000-0000-000023090000}"/>
    <cellStyle name="40% - Акцент4 8_46EE.2011(v1.0)" xfId="2341" xr:uid="{00000000-0005-0000-0000-000024090000}"/>
    <cellStyle name="40% - Акцент4 9" xfId="2342" xr:uid="{00000000-0005-0000-0000-000025090000}"/>
    <cellStyle name="40% - Акцент4 9 2" xfId="2343" xr:uid="{00000000-0005-0000-0000-000026090000}"/>
    <cellStyle name="40% - Акцент4 9 3" xfId="2344" xr:uid="{00000000-0005-0000-0000-000027090000}"/>
    <cellStyle name="40% - Акцент4 9 4" xfId="2345" xr:uid="{00000000-0005-0000-0000-000028090000}"/>
    <cellStyle name="40% - Акцент4 9 5" xfId="2346" xr:uid="{00000000-0005-0000-0000-000029090000}"/>
    <cellStyle name="40% - Акцент4 9 6" xfId="2347" xr:uid="{00000000-0005-0000-0000-00002A090000}"/>
    <cellStyle name="40% - Акцент4 9 7" xfId="2348" xr:uid="{00000000-0005-0000-0000-00002B090000}"/>
    <cellStyle name="40% - Акцент4 9 8" xfId="2349" xr:uid="{00000000-0005-0000-0000-00002C090000}"/>
    <cellStyle name="40% - Акцент4 9_46EE.2011(v1.0)" xfId="2350" xr:uid="{00000000-0005-0000-0000-00002D090000}"/>
    <cellStyle name="40% - Акцент5 10" xfId="2351" xr:uid="{00000000-0005-0000-0000-00002E090000}"/>
    <cellStyle name="40% - Акцент5 10 2" xfId="2352" xr:uid="{00000000-0005-0000-0000-00002F090000}"/>
    <cellStyle name="40% - Акцент5 10 3" xfId="2353" xr:uid="{00000000-0005-0000-0000-000030090000}"/>
    <cellStyle name="40% - Акцент5 10 4" xfId="2354" xr:uid="{00000000-0005-0000-0000-000031090000}"/>
    <cellStyle name="40% - Акцент5 10 5" xfId="2355" xr:uid="{00000000-0005-0000-0000-000032090000}"/>
    <cellStyle name="40% - Акцент5 10 6" xfId="2356" xr:uid="{00000000-0005-0000-0000-000033090000}"/>
    <cellStyle name="40% - Акцент5 10 7" xfId="2357" xr:uid="{00000000-0005-0000-0000-000034090000}"/>
    <cellStyle name="40% - Акцент5 10 8" xfId="2358" xr:uid="{00000000-0005-0000-0000-000035090000}"/>
    <cellStyle name="40% - Акцент5 10_Красноярскэнерго" xfId="2359" xr:uid="{00000000-0005-0000-0000-000036090000}"/>
    <cellStyle name="40% - Акцент5 11" xfId="2360" xr:uid="{00000000-0005-0000-0000-000037090000}"/>
    <cellStyle name="40% - Акцент5 11 2" xfId="2361" xr:uid="{00000000-0005-0000-0000-000038090000}"/>
    <cellStyle name="40% - Акцент5 11 3" xfId="2362" xr:uid="{00000000-0005-0000-0000-000039090000}"/>
    <cellStyle name="40% - Акцент5 11 4" xfId="2363" xr:uid="{00000000-0005-0000-0000-00003A090000}"/>
    <cellStyle name="40% - Акцент5 11 5" xfId="2364" xr:uid="{00000000-0005-0000-0000-00003B090000}"/>
    <cellStyle name="40% - Акцент5 11 6" xfId="2365" xr:uid="{00000000-0005-0000-0000-00003C090000}"/>
    <cellStyle name="40% - Акцент5 11 7" xfId="2366" xr:uid="{00000000-0005-0000-0000-00003D090000}"/>
    <cellStyle name="40% - Акцент5 11 8" xfId="2367" xr:uid="{00000000-0005-0000-0000-00003E090000}"/>
    <cellStyle name="40% - Акцент5 11_Красноярскэнерго" xfId="2368" xr:uid="{00000000-0005-0000-0000-00003F090000}"/>
    <cellStyle name="40% - Акцент5 12" xfId="2369" xr:uid="{00000000-0005-0000-0000-000040090000}"/>
    <cellStyle name="40% - Акцент5 13" xfId="2370" xr:uid="{00000000-0005-0000-0000-000041090000}"/>
    <cellStyle name="40% - Акцент5 14" xfId="2371" xr:uid="{00000000-0005-0000-0000-000042090000}"/>
    <cellStyle name="40% - Акцент5 15" xfId="2372" xr:uid="{00000000-0005-0000-0000-000043090000}"/>
    <cellStyle name="40% - Акцент5 16" xfId="2373" xr:uid="{00000000-0005-0000-0000-000044090000}"/>
    <cellStyle name="40% - Акцент5 2" xfId="2374" xr:uid="{00000000-0005-0000-0000-000045090000}"/>
    <cellStyle name="40% - Акцент5 2 2" xfId="2375" xr:uid="{00000000-0005-0000-0000-000046090000}"/>
    <cellStyle name="40% - Акцент5 2 2 2" xfId="2376" xr:uid="{00000000-0005-0000-0000-000047090000}"/>
    <cellStyle name="40% - Акцент5 2 2 3" xfId="2377" xr:uid="{00000000-0005-0000-0000-000048090000}"/>
    <cellStyle name="40% - Акцент5 2 3" xfId="2378" xr:uid="{00000000-0005-0000-0000-000049090000}"/>
    <cellStyle name="40% - Акцент5 2 3 2" xfId="2379" xr:uid="{00000000-0005-0000-0000-00004A090000}"/>
    <cellStyle name="40% - Акцент5 2 3 3" xfId="2380" xr:uid="{00000000-0005-0000-0000-00004B090000}"/>
    <cellStyle name="40% - Акцент5 2 4" xfId="2381" xr:uid="{00000000-0005-0000-0000-00004C090000}"/>
    <cellStyle name="40% - Акцент5 2 4 2" xfId="2382" xr:uid="{00000000-0005-0000-0000-00004D090000}"/>
    <cellStyle name="40% - Акцент5 2 4 3" xfId="2383" xr:uid="{00000000-0005-0000-0000-00004E090000}"/>
    <cellStyle name="40% - Акцент5 2 5" xfId="2384" xr:uid="{00000000-0005-0000-0000-00004F090000}"/>
    <cellStyle name="40% - Акцент5 2 5 2" xfId="2385" xr:uid="{00000000-0005-0000-0000-000050090000}"/>
    <cellStyle name="40% - Акцент5 2 5 3" xfId="2386" xr:uid="{00000000-0005-0000-0000-000051090000}"/>
    <cellStyle name="40% - Акцент5 2 6" xfId="2387" xr:uid="{00000000-0005-0000-0000-000052090000}"/>
    <cellStyle name="40% - Акцент5 2 7" xfId="2388" xr:uid="{00000000-0005-0000-0000-000053090000}"/>
    <cellStyle name="40% - Акцент5 2 8" xfId="2389" xr:uid="{00000000-0005-0000-0000-000054090000}"/>
    <cellStyle name="40% - Акцент5 2 9" xfId="2390" xr:uid="{00000000-0005-0000-0000-000055090000}"/>
    <cellStyle name="40% - Акцент5 2_46EE.2011(v1.0)" xfId="2391" xr:uid="{00000000-0005-0000-0000-000056090000}"/>
    <cellStyle name="40% - Акцент5 3" xfId="2392" xr:uid="{00000000-0005-0000-0000-000057090000}"/>
    <cellStyle name="40% - Акцент5 3 2" xfId="2393" xr:uid="{00000000-0005-0000-0000-000058090000}"/>
    <cellStyle name="40% - Акцент5 3 3" xfId="2394" xr:uid="{00000000-0005-0000-0000-000059090000}"/>
    <cellStyle name="40% - Акцент5 3 4" xfId="2395" xr:uid="{00000000-0005-0000-0000-00005A090000}"/>
    <cellStyle name="40% - Акцент5 3 5" xfId="2396" xr:uid="{00000000-0005-0000-0000-00005B090000}"/>
    <cellStyle name="40% - Акцент5 3 6" xfId="2397" xr:uid="{00000000-0005-0000-0000-00005C090000}"/>
    <cellStyle name="40% - Акцент5 3 7" xfId="2398" xr:uid="{00000000-0005-0000-0000-00005D090000}"/>
    <cellStyle name="40% - Акцент5 3 8" xfId="2399" xr:uid="{00000000-0005-0000-0000-00005E090000}"/>
    <cellStyle name="40% - Акцент5 3_46EE.2011(v1.0)" xfId="2400" xr:uid="{00000000-0005-0000-0000-00005F090000}"/>
    <cellStyle name="40% - Акцент5 4" xfId="2401" xr:uid="{00000000-0005-0000-0000-000060090000}"/>
    <cellStyle name="40% - Акцент5 4 2" xfId="2402" xr:uid="{00000000-0005-0000-0000-000061090000}"/>
    <cellStyle name="40% - Акцент5 4 3" xfId="2403" xr:uid="{00000000-0005-0000-0000-000062090000}"/>
    <cellStyle name="40% - Акцент5 4 4" xfId="2404" xr:uid="{00000000-0005-0000-0000-000063090000}"/>
    <cellStyle name="40% - Акцент5 4 5" xfId="2405" xr:uid="{00000000-0005-0000-0000-000064090000}"/>
    <cellStyle name="40% - Акцент5 4 6" xfId="2406" xr:uid="{00000000-0005-0000-0000-000065090000}"/>
    <cellStyle name="40% - Акцент5 4 7" xfId="2407" xr:uid="{00000000-0005-0000-0000-000066090000}"/>
    <cellStyle name="40% - Акцент5 4 8" xfId="2408" xr:uid="{00000000-0005-0000-0000-000067090000}"/>
    <cellStyle name="40% - Акцент5 4_46EE.2011(v1.0)" xfId="2409" xr:uid="{00000000-0005-0000-0000-000068090000}"/>
    <cellStyle name="40% - Акцент5 5" xfId="2410" xr:uid="{00000000-0005-0000-0000-000069090000}"/>
    <cellStyle name="40% - Акцент5 5 2" xfId="2411" xr:uid="{00000000-0005-0000-0000-00006A090000}"/>
    <cellStyle name="40% - Акцент5 5 3" xfId="2412" xr:uid="{00000000-0005-0000-0000-00006B090000}"/>
    <cellStyle name="40% - Акцент5 5 4" xfId="2413" xr:uid="{00000000-0005-0000-0000-00006C090000}"/>
    <cellStyle name="40% - Акцент5 5 5" xfId="2414" xr:uid="{00000000-0005-0000-0000-00006D090000}"/>
    <cellStyle name="40% - Акцент5 5 6" xfId="2415" xr:uid="{00000000-0005-0000-0000-00006E090000}"/>
    <cellStyle name="40% - Акцент5 5 7" xfId="2416" xr:uid="{00000000-0005-0000-0000-00006F090000}"/>
    <cellStyle name="40% - Акцент5 5 8" xfId="2417" xr:uid="{00000000-0005-0000-0000-000070090000}"/>
    <cellStyle name="40% - Акцент5 5_46EE.2011(v1.0)" xfId="2418" xr:uid="{00000000-0005-0000-0000-000071090000}"/>
    <cellStyle name="40% - Акцент5 6" xfId="2419" xr:uid="{00000000-0005-0000-0000-000072090000}"/>
    <cellStyle name="40% - Акцент5 6 2" xfId="2420" xr:uid="{00000000-0005-0000-0000-000073090000}"/>
    <cellStyle name="40% - Акцент5 6 3" xfId="2421" xr:uid="{00000000-0005-0000-0000-000074090000}"/>
    <cellStyle name="40% - Акцент5 6 4" xfId="2422" xr:uid="{00000000-0005-0000-0000-000075090000}"/>
    <cellStyle name="40% - Акцент5 6 5" xfId="2423" xr:uid="{00000000-0005-0000-0000-000076090000}"/>
    <cellStyle name="40% - Акцент5 6 6" xfId="2424" xr:uid="{00000000-0005-0000-0000-000077090000}"/>
    <cellStyle name="40% - Акцент5 6 7" xfId="2425" xr:uid="{00000000-0005-0000-0000-000078090000}"/>
    <cellStyle name="40% - Акцент5 6 8" xfId="2426" xr:uid="{00000000-0005-0000-0000-000079090000}"/>
    <cellStyle name="40% - Акцент5 6_46EE.2011(v1.0)" xfId="2427" xr:uid="{00000000-0005-0000-0000-00007A090000}"/>
    <cellStyle name="40% - Акцент5 7" xfId="2428" xr:uid="{00000000-0005-0000-0000-00007B090000}"/>
    <cellStyle name="40% - Акцент5 7 2" xfId="2429" xr:uid="{00000000-0005-0000-0000-00007C090000}"/>
    <cellStyle name="40% - Акцент5 7 3" xfId="2430" xr:uid="{00000000-0005-0000-0000-00007D090000}"/>
    <cellStyle name="40% - Акцент5 7 4" xfId="2431" xr:uid="{00000000-0005-0000-0000-00007E090000}"/>
    <cellStyle name="40% - Акцент5 7 5" xfId="2432" xr:uid="{00000000-0005-0000-0000-00007F090000}"/>
    <cellStyle name="40% - Акцент5 7 6" xfId="2433" xr:uid="{00000000-0005-0000-0000-000080090000}"/>
    <cellStyle name="40% - Акцент5 7 7" xfId="2434" xr:uid="{00000000-0005-0000-0000-000081090000}"/>
    <cellStyle name="40% - Акцент5 7 8" xfId="2435" xr:uid="{00000000-0005-0000-0000-000082090000}"/>
    <cellStyle name="40% - Акцент5 7_46EE.2011(v1.0)" xfId="2436" xr:uid="{00000000-0005-0000-0000-000083090000}"/>
    <cellStyle name="40% - Акцент5 8" xfId="2437" xr:uid="{00000000-0005-0000-0000-000084090000}"/>
    <cellStyle name="40% - Акцент5 8 2" xfId="2438" xr:uid="{00000000-0005-0000-0000-000085090000}"/>
    <cellStyle name="40% - Акцент5 8 3" xfId="2439" xr:uid="{00000000-0005-0000-0000-000086090000}"/>
    <cellStyle name="40% - Акцент5 8 4" xfId="2440" xr:uid="{00000000-0005-0000-0000-000087090000}"/>
    <cellStyle name="40% - Акцент5 8 5" xfId="2441" xr:uid="{00000000-0005-0000-0000-000088090000}"/>
    <cellStyle name="40% - Акцент5 8 6" xfId="2442" xr:uid="{00000000-0005-0000-0000-000089090000}"/>
    <cellStyle name="40% - Акцент5 8 7" xfId="2443" xr:uid="{00000000-0005-0000-0000-00008A090000}"/>
    <cellStyle name="40% - Акцент5 8 8" xfId="2444" xr:uid="{00000000-0005-0000-0000-00008B090000}"/>
    <cellStyle name="40% - Акцент5 8_46EE.2011(v1.0)" xfId="2445" xr:uid="{00000000-0005-0000-0000-00008C090000}"/>
    <cellStyle name="40% - Акцент5 9" xfId="2446" xr:uid="{00000000-0005-0000-0000-00008D090000}"/>
    <cellStyle name="40% - Акцент5 9 2" xfId="2447" xr:uid="{00000000-0005-0000-0000-00008E090000}"/>
    <cellStyle name="40% - Акцент5 9 3" xfId="2448" xr:uid="{00000000-0005-0000-0000-00008F090000}"/>
    <cellStyle name="40% - Акцент5 9 4" xfId="2449" xr:uid="{00000000-0005-0000-0000-000090090000}"/>
    <cellStyle name="40% - Акцент5 9 5" xfId="2450" xr:uid="{00000000-0005-0000-0000-000091090000}"/>
    <cellStyle name="40% - Акцент5 9 6" xfId="2451" xr:uid="{00000000-0005-0000-0000-000092090000}"/>
    <cellStyle name="40% - Акцент5 9 7" xfId="2452" xr:uid="{00000000-0005-0000-0000-000093090000}"/>
    <cellStyle name="40% - Акцент5 9 8" xfId="2453" xr:uid="{00000000-0005-0000-0000-000094090000}"/>
    <cellStyle name="40% - Акцент5 9_46EE.2011(v1.0)" xfId="2454" xr:uid="{00000000-0005-0000-0000-000095090000}"/>
    <cellStyle name="40% - Акцент6 10" xfId="2455" xr:uid="{00000000-0005-0000-0000-000096090000}"/>
    <cellStyle name="40% - Акцент6 10 2" xfId="2456" xr:uid="{00000000-0005-0000-0000-000097090000}"/>
    <cellStyle name="40% - Акцент6 10 3" xfId="2457" xr:uid="{00000000-0005-0000-0000-000098090000}"/>
    <cellStyle name="40% - Акцент6 10 4" xfId="2458" xr:uid="{00000000-0005-0000-0000-000099090000}"/>
    <cellStyle name="40% - Акцент6 10 5" xfId="2459" xr:uid="{00000000-0005-0000-0000-00009A090000}"/>
    <cellStyle name="40% - Акцент6 10 6" xfId="2460" xr:uid="{00000000-0005-0000-0000-00009B090000}"/>
    <cellStyle name="40% - Акцент6 10 7" xfId="2461" xr:uid="{00000000-0005-0000-0000-00009C090000}"/>
    <cellStyle name="40% - Акцент6 10 8" xfId="2462" xr:uid="{00000000-0005-0000-0000-00009D090000}"/>
    <cellStyle name="40% - Акцент6 10_Красноярскэнерго" xfId="2463" xr:uid="{00000000-0005-0000-0000-00009E090000}"/>
    <cellStyle name="40% - Акцент6 11" xfId="2464" xr:uid="{00000000-0005-0000-0000-00009F090000}"/>
    <cellStyle name="40% - Акцент6 11 2" xfId="2465" xr:uid="{00000000-0005-0000-0000-0000A0090000}"/>
    <cellStyle name="40% - Акцент6 11 3" xfId="2466" xr:uid="{00000000-0005-0000-0000-0000A1090000}"/>
    <cellStyle name="40% - Акцент6 11 4" xfId="2467" xr:uid="{00000000-0005-0000-0000-0000A2090000}"/>
    <cellStyle name="40% - Акцент6 11 5" xfId="2468" xr:uid="{00000000-0005-0000-0000-0000A3090000}"/>
    <cellStyle name="40% - Акцент6 11 6" xfId="2469" xr:uid="{00000000-0005-0000-0000-0000A4090000}"/>
    <cellStyle name="40% - Акцент6 11 7" xfId="2470" xr:uid="{00000000-0005-0000-0000-0000A5090000}"/>
    <cellStyle name="40% - Акцент6 11 8" xfId="2471" xr:uid="{00000000-0005-0000-0000-0000A6090000}"/>
    <cellStyle name="40% - Акцент6 11_Красноярскэнерго" xfId="2472" xr:uid="{00000000-0005-0000-0000-0000A7090000}"/>
    <cellStyle name="40% - Акцент6 12" xfId="2473" xr:uid="{00000000-0005-0000-0000-0000A8090000}"/>
    <cellStyle name="40% - Акцент6 13" xfId="2474" xr:uid="{00000000-0005-0000-0000-0000A9090000}"/>
    <cellStyle name="40% - Акцент6 14" xfId="2475" xr:uid="{00000000-0005-0000-0000-0000AA090000}"/>
    <cellStyle name="40% - Акцент6 15" xfId="2476" xr:uid="{00000000-0005-0000-0000-0000AB090000}"/>
    <cellStyle name="40% - Акцент6 16" xfId="2477" xr:uid="{00000000-0005-0000-0000-0000AC090000}"/>
    <cellStyle name="40% - Акцент6 2" xfId="2478" xr:uid="{00000000-0005-0000-0000-0000AD090000}"/>
    <cellStyle name="40% - Акцент6 2 2" xfId="2479" xr:uid="{00000000-0005-0000-0000-0000AE090000}"/>
    <cellStyle name="40% - Акцент6 2 2 2" xfId="2480" xr:uid="{00000000-0005-0000-0000-0000AF090000}"/>
    <cellStyle name="40% - Акцент6 2 2 3" xfId="2481" xr:uid="{00000000-0005-0000-0000-0000B0090000}"/>
    <cellStyle name="40% - Акцент6 2 3" xfId="2482" xr:uid="{00000000-0005-0000-0000-0000B1090000}"/>
    <cellStyle name="40% - Акцент6 2 3 2" xfId="2483" xr:uid="{00000000-0005-0000-0000-0000B2090000}"/>
    <cellStyle name="40% - Акцент6 2 3 3" xfId="2484" xr:uid="{00000000-0005-0000-0000-0000B3090000}"/>
    <cellStyle name="40% - Акцент6 2 4" xfId="2485" xr:uid="{00000000-0005-0000-0000-0000B4090000}"/>
    <cellStyle name="40% - Акцент6 2 4 2" xfId="2486" xr:uid="{00000000-0005-0000-0000-0000B5090000}"/>
    <cellStyle name="40% - Акцент6 2 4 3" xfId="2487" xr:uid="{00000000-0005-0000-0000-0000B6090000}"/>
    <cellStyle name="40% - Акцент6 2 5" xfId="2488" xr:uid="{00000000-0005-0000-0000-0000B7090000}"/>
    <cellStyle name="40% - Акцент6 2 5 2" xfId="2489" xr:uid="{00000000-0005-0000-0000-0000B8090000}"/>
    <cellStyle name="40% - Акцент6 2 5 3" xfId="2490" xr:uid="{00000000-0005-0000-0000-0000B9090000}"/>
    <cellStyle name="40% - Акцент6 2 6" xfId="2491" xr:uid="{00000000-0005-0000-0000-0000BA090000}"/>
    <cellStyle name="40% - Акцент6 2 7" xfId="2492" xr:uid="{00000000-0005-0000-0000-0000BB090000}"/>
    <cellStyle name="40% - Акцент6 2 8" xfId="2493" xr:uid="{00000000-0005-0000-0000-0000BC090000}"/>
    <cellStyle name="40% - Акцент6 2 9" xfId="2494" xr:uid="{00000000-0005-0000-0000-0000BD090000}"/>
    <cellStyle name="40% - Акцент6 2_46EE.2011(v1.0)" xfId="2495" xr:uid="{00000000-0005-0000-0000-0000BE090000}"/>
    <cellStyle name="40% - Акцент6 3" xfId="2496" xr:uid="{00000000-0005-0000-0000-0000BF090000}"/>
    <cellStyle name="40% - Акцент6 3 2" xfId="2497" xr:uid="{00000000-0005-0000-0000-0000C0090000}"/>
    <cellStyle name="40% - Акцент6 3 3" xfId="2498" xr:uid="{00000000-0005-0000-0000-0000C1090000}"/>
    <cellStyle name="40% - Акцент6 3 4" xfId="2499" xr:uid="{00000000-0005-0000-0000-0000C2090000}"/>
    <cellStyle name="40% - Акцент6 3 5" xfId="2500" xr:uid="{00000000-0005-0000-0000-0000C3090000}"/>
    <cellStyle name="40% - Акцент6 3 6" xfId="2501" xr:uid="{00000000-0005-0000-0000-0000C4090000}"/>
    <cellStyle name="40% - Акцент6 3 7" xfId="2502" xr:uid="{00000000-0005-0000-0000-0000C5090000}"/>
    <cellStyle name="40% - Акцент6 3 8" xfId="2503" xr:uid="{00000000-0005-0000-0000-0000C6090000}"/>
    <cellStyle name="40% - Акцент6 3_46EE.2011(v1.0)" xfId="2504" xr:uid="{00000000-0005-0000-0000-0000C7090000}"/>
    <cellStyle name="40% - Акцент6 4" xfId="2505" xr:uid="{00000000-0005-0000-0000-0000C8090000}"/>
    <cellStyle name="40% - Акцент6 4 2" xfId="2506" xr:uid="{00000000-0005-0000-0000-0000C9090000}"/>
    <cellStyle name="40% - Акцент6 4 3" xfId="2507" xr:uid="{00000000-0005-0000-0000-0000CA090000}"/>
    <cellStyle name="40% - Акцент6 4 4" xfId="2508" xr:uid="{00000000-0005-0000-0000-0000CB090000}"/>
    <cellStyle name="40% - Акцент6 4 5" xfId="2509" xr:uid="{00000000-0005-0000-0000-0000CC090000}"/>
    <cellStyle name="40% - Акцент6 4 6" xfId="2510" xr:uid="{00000000-0005-0000-0000-0000CD090000}"/>
    <cellStyle name="40% - Акцент6 4 7" xfId="2511" xr:uid="{00000000-0005-0000-0000-0000CE090000}"/>
    <cellStyle name="40% - Акцент6 4 8" xfId="2512" xr:uid="{00000000-0005-0000-0000-0000CF090000}"/>
    <cellStyle name="40% - Акцент6 4_46EE.2011(v1.0)" xfId="2513" xr:uid="{00000000-0005-0000-0000-0000D0090000}"/>
    <cellStyle name="40% - Акцент6 5" xfId="2514" xr:uid="{00000000-0005-0000-0000-0000D1090000}"/>
    <cellStyle name="40% - Акцент6 5 2" xfId="2515" xr:uid="{00000000-0005-0000-0000-0000D2090000}"/>
    <cellStyle name="40% - Акцент6 5 3" xfId="2516" xr:uid="{00000000-0005-0000-0000-0000D3090000}"/>
    <cellStyle name="40% - Акцент6 5 4" xfId="2517" xr:uid="{00000000-0005-0000-0000-0000D4090000}"/>
    <cellStyle name="40% - Акцент6 5 5" xfId="2518" xr:uid="{00000000-0005-0000-0000-0000D5090000}"/>
    <cellStyle name="40% - Акцент6 5 6" xfId="2519" xr:uid="{00000000-0005-0000-0000-0000D6090000}"/>
    <cellStyle name="40% - Акцент6 5 7" xfId="2520" xr:uid="{00000000-0005-0000-0000-0000D7090000}"/>
    <cellStyle name="40% - Акцент6 5 8" xfId="2521" xr:uid="{00000000-0005-0000-0000-0000D8090000}"/>
    <cellStyle name="40% - Акцент6 5_46EE.2011(v1.0)" xfId="2522" xr:uid="{00000000-0005-0000-0000-0000D9090000}"/>
    <cellStyle name="40% - Акцент6 6" xfId="2523" xr:uid="{00000000-0005-0000-0000-0000DA090000}"/>
    <cellStyle name="40% - Акцент6 6 2" xfId="2524" xr:uid="{00000000-0005-0000-0000-0000DB090000}"/>
    <cellStyle name="40% - Акцент6 6 3" xfId="2525" xr:uid="{00000000-0005-0000-0000-0000DC090000}"/>
    <cellStyle name="40% - Акцент6 6 4" xfId="2526" xr:uid="{00000000-0005-0000-0000-0000DD090000}"/>
    <cellStyle name="40% - Акцент6 6 5" xfId="2527" xr:uid="{00000000-0005-0000-0000-0000DE090000}"/>
    <cellStyle name="40% - Акцент6 6 6" xfId="2528" xr:uid="{00000000-0005-0000-0000-0000DF090000}"/>
    <cellStyle name="40% - Акцент6 6 7" xfId="2529" xr:uid="{00000000-0005-0000-0000-0000E0090000}"/>
    <cellStyle name="40% - Акцент6 6 8" xfId="2530" xr:uid="{00000000-0005-0000-0000-0000E1090000}"/>
    <cellStyle name="40% - Акцент6 6_46EE.2011(v1.0)" xfId="2531" xr:uid="{00000000-0005-0000-0000-0000E2090000}"/>
    <cellStyle name="40% - Акцент6 7" xfId="2532" xr:uid="{00000000-0005-0000-0000-0000E3090000}"/>
    <cellStyle name="40% - Акцент6 7 2" xfId="2533" xr:uid="{00000000-0005-0000-0000-0000E4090000}"/>
    <cellStyle name="40% - Акцент6 7 3" xfId="2534" xr:uid="{00000000-0005-0000-0000-0000E5090000}"/>
    <cellStyle name="40% - Акцент6 7 4" xfId="2535" xr:uid="{00000000-0005-0000-0000-0000E6090000}"/>
    <cellStyle name="40% - Акцент6 7 5" xfId="2536" xr:uid="{00000000-0005-0000-0000-0000E7090000}"/>
    <cellStyle name="40% - Акцент6 7 6" xfId="2537" xr:uid="{00000000-0005-0000-0000-0000E8090000}"/>
    <cellStyle name="40% - Акцент6 7 7" xfId="2538" xr:uid="{00000000-0005-0000-0000-0000E9090000}"/>
    <cellStyle name="40% - Акцент6 7 8" xfId="2539" xr:uid="{00000000-0005-0000-0000-0000EA090000}"/>
    <cellStyle name="40% - Акцент6 7_46EE.2011(v1.0)" xfId="2540" xr:uid="{00000000-0005-0000-0000-0000EB090000}"/>
    <cellStyle name="40% - Акцент6 8" xfId="2541" xr:uid="{00000000-0005-0000-0000-0000EC090000}"/>
    <cellStyle name="40% - Акцент6 8 2" xfId="2542" xr:uid="{00000000-0005-0000-0000-0000ED090000}"/>
    <cellStyle name="40% - Акцент6 8 3" xfId="2543" xr:uid="{00000000-0005-0000-0000-0000EE090000}"/>
    <cellStyle name="40% - Акцент6 8 4" xfId="2544" xr:uid="{00000000-0005-0000-0000-0000EF090000}"/>
    <cellStyle name="40% - Акцент6 8 5" xfId="2545" xr:uid="{00000000-0005-0000-0000-0000F0090000}"/>
    <cellStyle name="40% - Акцент6 8 6" xfId="2546" xr:uid="{00000000-0005-0000-0000-0000F1090000}"/>
    <cellStyle name="40% - Акцент6 8 7" xfId="2547" xr:uid="{00000000-0005-0000-0000-0000F2090000}"/>
    <cellStyle name="40% - Акцент6 8 8" xfId="2548" xr:uid="{00000000-0005-0000-0000-0000F3090000}"/>
    <cellStyle name="40% - Акцент6 8_46EE.2011(v1.0)" xfId="2549" xr:uid="{00000000-0005-0000-0000-0000F4090000}"/>
    <cellStyle name="40% - Акцент6 9" xfId="2550" xr:uid="{00000000-0005-0000-0000-0000F5090000}"/>
    <cellStyle name="40% - Акцент6 9 2" xfId="2551" xr:uid="{00000000-0005-0000-0000-0000F6090000}"/>
    <cellStyle name="40% - Акцент6 9 3" xfId="2552" xr:uid="{00000000-0005-0000-0000-0000F7090000}"/>
    <cellStyle name="40% - Акцент6 9 4" xfId="2553" xr:uid="{00000000-0005-0000-0000-0000F8090000}"/>
    <cellStyle name="40% - Акцент6 9 5" xfId="2554" xr:uid="{00000000-0005-0000-0000-0000F9090000}"/>
    <cellStyle name="40% - Акцент6 9 6" xfId="2555" xr:uid="{00000000-0005-0000-0000-0000FA090000}"/>
    <cellStyle name="40% - Акцент6 9 7" xfId="2556" xr:uid="{00000000-0005-0000-0000-0000FB090000}"/>
    <cellStyle name="40% - Акцент6 9 8" xfId="2557" xr:uid="{00000000-0005-0000-0000-0000FC090000}"/>
    <cellStyle name="40% - Акцент6 9_46EE.2011(v1.0)" xfId="2558" xr:uid="{00000000-0005-0000-0000-0000FD090000}"/>
    <cellStyle name="60% - Accent1" xfId="2559" xr:uid="{00000000-0005-0000-0000-0000FE090000}"/>
    <cellStyle name="60% - Accent1 2" xfId="2560" xr:uid="{00000000-0005-0000-0000-0000FF090000}"/>
    <cellStyle name="60% - Accent2" xfId="2561" xr:uid="{00000000-0005-0000-0000-0000000A0000}"/>
    <cellStyle name="60% - Accent2 2" xfId="2562" xr:uid="{00000000-0005-0000-0000-0000010A0000}"/>
    <cellStyle name="60% - Accent3" xfId="2563" xr:uid="{00000000-0005-0000-0000-0000020A0000}"/>
    <cellStyle name="60% - Accent3 2" xfId="2564" xr:uid="{00000000-0005-0000-0000-0000030A0000}"/>
    <cellStyle name="60% - Accent4" xfId="2565" xr:uid="{00000000-0005-0000-0000-0000040A0000}"/>
    <cellStyle name="60% - Accent4 2" xfId="2566" xr:uid="{00000000-0005-0000-0000-0000050A0000}"/>
    <cellStyle name="60% - Accent5" xfId="2567" xr:uid="{00000000-0005-0000-0000-0000060A0000}"/>
    <cellStyle name="60% - Accent5 2" xfId="2568" xr:uid="{00000000-0005-0000-0000-0000070A0000}"/>
    <cellStyle name="60% - Accent6" xfId="2569" xr:uid="{00000000-0005-0000-0000-0000080A0000}"/>
    <cellStyle name="60% - Accent6 2" xfId="2570" xr:uid="{00000000-0005-0000-0000-0000090A0000}"/>
    <cellStyle name="60% - Акцент1 10" xfId="2571" xr:uid="{00000000-0005-0000-0000-00000A0A0000}"/>
    <cellStyle name="60% - Акцент1 11" xfId="2572" xr:uid="{00000000-0005-0000-0000-00000B0A0000}"/>
    <cellStyle name="60% - Акцент1 12" xfId="2573" xr:uid="{00000000-0005-0000-0000-00000C0A0000}"/>
    <cellStyle name="60% - Акцент1 2" xfId="2574" xr:uid="{00000000-0005-0000-0000-00000D0A0000}"/>
    <cellStyle name="60% - Акцент1 2 2" xfId="2575" xr:uid="{00000000-0005-0000-0000-00000E0A0000}"/>
    <cellStyle name="60% - Акцент1 2 2 2" xfId="2576" xr:uid="{00000000-0005-0000-0000-00000F0A0000}"/>
    <cellStyle name="60% - Акцент1 2 3" xfId="2577" xr:uid="{00000000-0005-0000-0000-0000100A0000}"/>
    <cellStyle name="60% - Акцент1 2 3 2" xfId="2578" xr:uid="{00000000-0005-0000-0000-0000110A0000}"/>
    <cellStyle name="60% - Акцент1 2 4" xfId="2579" xr:uid="{00000000-0005-0000-0000-0000120A0000}"/>
    <cellStyle name="60% - Акцент1 2 4 2" xfId="2580" xr:uid="{00000000-0005-0000-0000-0000130A0000}"/>
    <cellStyle name="60% - Акцент1 2 5" xfId="2581" xr:uid="{00000000-0005-0000-0000-0000140A0000}"/>
    <cellStyle name="60% - Акцент1 2 5 2" xfId="2582" xr:uid="{00000000-0005-0000-0000-0000150A0000}"/>
    <cellStyle name="60% - Акцент1 2 6" xfId="2583" xr:uid="{00000000-0005-0000-0000-0000160A0000}"/>
    <cellStyle name="60% - Акцент1 2 7" xfId="2584" xr:uid="{00000000-0005-0000-0000-0000170A0000}"/>
    <cellStyle name="60% - Акцент1 3" xfId="2585" xr:uid="{00000000-0005-0000-0000-0000180A0000}"/>
    <cellStyle name="60% - Акцент1 3 2" xfId="2586" xr:uid="{00000000-0005-0000-0000-0000190A0000}"/>
    <cellStyle name="60% - Акцент1 4" xfId="2587" xr:uid="{00000000-0005-0000-0000-00001A0A0000}"/>
    <cellStyle name="60% - Акцент1 4 2" xfId="2588" xr:uid="{00000000-0005-0000-0000-00001B0A0000}"/>
    <cellStyle name="60% - Акцент1 5" xfId="2589" xr:uid="{00000000-0005-0000-0000-00001C0A0000}"/>
    <cellStyle name="60% - Акцент1 5 2" xfId="2590" xr:uid="{00000000-0005-0000-0000-00001D0A0000}"/>
    <cellStyle name="60% - Акцент1 6" xfId="2591" xr:uid="{00000000-0005-0000-0000-00001E0A0000}"/>
    <cellStyle name="60% - Акцент1 6 2" xfId="2592" xr:uid="{00000000-0005-0000-0000-00001F0A0000}"/>
    <cellStyle name="60% - Акцент1 7" xfId="2593" xr:uid="{00000000-0005-0000-0000-0000200A0000}"/>
    <cellStyle name="60% - Акцент1 7 2" xfId="2594" xr:uid="{00000000-0005-0000-0000-0000210A0000}"/>
    <cellStyle name="60% - Акцент1 8" xfId="2595" xr:uid="{00000000-0005-0000-0000-0000220A0000}"/>
    <cellStyle name="60% - Акцент1 8 2" xfId="2596" xr:uid="{00000000-0005-0000-0000-0000230A0000}"/>
    <cellStyle name="60% - Акцент1 9" xfId="2597" xr:uid="{00000000-0005-0000-0000-0000240A0000}"/>
    <cellStyle name="60% - Акцент1 9 2" xfId="2598" xr:uid="{00000000-0005-0000-0000-0000250A0000}"/>
    <cellStyle name="60% - Акцент2 10" xfId="2599" xr:uid="{00000000-0005-0000-0000-0000260A0000}"/>
    <cellStyle name="60% - Акцент2 11" xfId="2600" xr:uid="{00000000-0005-0000-0000-0000270A0000}"/>
    <cellStyle name="60% - Акцент2 12" xfId="2601" xr:uid="{00000000-0005-0000-0000-0000280A0000}"/>
    <cellStyle name="60% - Акцент2 2" xfId="2602" xr:uid="{00000000-0005-0000-0000-0000290A0000}"/>
    <cellStyle name="60% - Акцент2 2 2" xfId="2603" xr:uid="{00000000-0005-0000-0000-00002A0A0000}"/>
    <cellStyle name="60% - Акцент2 2 2 2" xfId="2604" xr:uid="{00000000-0005-0000-0000-00002B0A0000}"/>
    <cellStyle name="60% - Акцент2 2 3" xfId="2605" xr:uid="{00000000-0005-0000-0000-00002C0A0000}"/>
    <cellStyle name="60% - Акцент2 2 3 2" xfId="2606" xr:uid="{00000000-0005-0000-0000-00002D0A0000}"/>
    <cellStyle name="60% - Акцент2 2 4" xfId="2607" xr:uid="{00000000-0005-0000-0000-00002E0A0000}"/>
    <cellStyle name="60% - Акцент2 2 4 2" xfId="2608" xr:uid="{00000000-0005-0000-0000-00002F0A0000}"/>
    <cellStyle name="60% - Акцент2 2 5" xfId="2609" xr:uid="{00000000-0005-0000-0000-0000300A0000}"/>
    <cellStyle name="60% - Акцент2 2 5 2" xfId="2610" xr:uid="{00000000-0005-0000-0000-0000310A0000}"/>
    <cellStyle name="60% - Акцент2 2 6" xfId="2611" xr:uid="{00000000-0005-0000-0000-0000320A0000}"/>
    <cellStyle name="60% - Акцент2 2 7" xfId="2612" xr:uid="{00000000-0005-0000-0000-0000330A0000}"/>
    <cellStyle name="60% - Акцент2 3" xfId="2613" xr:uid="{00000000-0005-0000-0000-0000340A0000}"/>
    <cellStyle name="60% - Акцент2 3 2" xfId="2614" xr:uid="{00000000-0005-0000-0000-0000350A0000}"/>
    <cellStyle name="60% - Акцент2 4" xfId="2615" xr:uid="{00000000-0005-0000-0000-0000360A0000}"/>
    <cellStyle name="60% - Акцент2 4 2" xfId="2616" xr:uid="{00000000-0005-0000-0000-0000370A0000}"/>
    <cellStyle name="60% - Акцент2 5" xfId="2617" xr:uid="{00000000-0005-0000-0000-0000380A0000}"/>
    <cellStyle name="60% - Акцент2 5 2" xfId="2618" xr:uid="{00000000-0005-0000-0000-0000390A0000}"/>
    <cellStyle name="60% - Акцент2 6" xfId="2619" xr:uid="{00000000-0005-0000-0000-00003A0A0000}"/>
    <cellStyle name="60% - Акцент2 6 2" xfId="2620" xr:uid="{00000000-0005-0000-0000-00003B0A0000}"/>
    <cellStyle name="60% - Акцент2 7" xfId="2621" xr:uid="{00000000-0005-0000-0000-00003C0A0000}"/>
    <cellStyle name="60% - Акцент2 7 2" xfId="2622" xr:uid="{00000000-0005-0000-0000-00003D0A0000}"/>
    <cellStyle name="60% - Акцент2 8" xfId="2623" xr:uid="{00000000-0005-0000-0000-00003E0A0000}"/>
    <cellStyle name="60% - Акцент2 8 2" xfId="2624" xr:uid="{00000000-0005-0000-0000-00003F0A0000}"/>
    <cellStyle name="60% - Акцент2 9" xfId="2625" xr:uid="{00000000-0005-0000-0000-0000400A0000}"/>
    <cellStyle name="60% - Акцент2 9 2" xfId="2626" xr:uid="{00000000-0005-0000-0000-0000410A0000}"/>
    <cellStyle name="60% - Акцент3 10" xfId="2627" xr:uid="{00000000-0005-0000-0000-0000420A0000}"/>
    <cellStyle name="60% - Акцент3 11" xfId="2628" xr:uid="{00000000-0005-0000-0000-0000430A0000}"/>
    <cellStyle name="60% - Акцент3 12" xfId="2629" xr:uid="{00000000-0005-0000-0000-0000440A0000}"/>
    <cellStyle name="60% - Акцент3 2" xfId="2630" xr:uid="{00000000-0005-0000-0000-0000450A0000}"/>
    <cellStyle name="60% - Акцент3 2 2" xfId="2631" xr:uid="{00000000-0005-0000-0000-0000460A0000}"/>
    <cellStyle name="60% - Акцент3 2 2 2" xfId="2632" xr:uid="{00000000-0005-0000-0000-0000470A0000}"/>
    <cellStyle name="60% - Акцент3 2 3" xfId="2633" xr:uid="{00000000-0005-0000-0000-0000480A0000}"/>
    <cellStyle name="60% - Акцент3 2 3 2" xfId="2634" xr:uid="{00000000-0005-0000-0000-0000490A0000}"/>
    <cellStyle name="60% - Акцент3 2 4" xfId="2635" xr:uid="{00000000-0005-0000-0000-00004A0A0000}"/>
    <cellStyle name="60% - Акцент3 2 4 2" xfId="2636" xr:uid="{00000000-0005-0000-0000-00004B0A0000}"/>
    <cellStyle name="60% - Акцент3 2 5" xfId="2637" xr:uid="{00000000-0005-0000-0000-00004C0A0000}"/>
    <cellStyle name="60% - Акцент3 2 5 2" xfId="2638" xr:uid="{00000000-0005-0000-0000-00004D0A0000}"/>
    <cellStyle name="60% - Акцент3 2 6" xfId="2639" xr:uid="{00000000-0005-0000-0000-00004E0A0000}"/>
    <cellStyle name="60% - Акцент3 2 7" xfId="2640" xr:uid="{00000000-0005-0000-0000-00004F0A0000}"/>
    <cellStyle name="60% - Акцент3 3" xfId="2641" xr:uid="{00000000-0005-0000-0000-0000500A0000}"/>
    <cellStyle name="60% - Акцент3 3 2" xfId="2642" xr:uid="{00000000-0005-0000-0000-0000510A0000}"/>
    <cellStyle name="60% - Акцент3 4" xfId="2643" xr:uid="{00000000-0005-0000-0000-0000520A0000}"/>
    <cellStyle name="60% - Акцент3 4 2" xfId="2644" xr:uid="{00000000-0005-0000-0000-0000530A0000}"/>
    <cellStyle name="60% - Акцент3 5" xfId="2645" xr:uid="{00000000-0005-0000-0000-0000540A0000}"/>
    <cellStyle name="60% - Акцент3 5 2" xfId="2646" xr:uid="{00000000-0005-0000-0000-0000550A0000}"/>
    <cellStyle name="60% - Акцент3 6" xfId="2647" xr:uid="{00000000-0005-0000-0000-0000560A0000}"/>
    <cellStyle name="60% - Акцент3 6 2" xfId="2648" xr:uid="{00000000-0005-0000-0000-0000570A0000}"/>
    <cellStyle name="60% - Акцент3 7" xfId="2649" xr:uid="{00000000-0005-0000-0000-0000580A0000}"/>
    <cellStyle name="60% - Акцент3 7 2" xfId="2650" xr:uid="{00000000-0005-0000-0000-0000590A0000}"/>
    <cellStyle name="60% - Акцент3 8" xfId="2651" xr:uid="{00000000-0005-0000-0000-00005A0A0000}"/>
    <cellStyle name="60% - Акцент3 8 2" xfId="2652" xr:uid="{00000000-0005-0000-0000-00005B0A0000}"/>
    <cellStyle name="60% - Акцент3 9" xfId="2653" xr:uid="{00000000-0005-0000-0000-00005C0A0000}"/>
    <cellStyle name="60% - Акцент3 9 2" xfId="2654" xr:uid="{00000000-0005-0000-0000-00005D0A0000}"/>
    <cellStyle name="60% - Акцент4 10" xfId="2655" xr:uid="{00000000-0005-0000-0000-00005E0A0000}"/>
    <cellStyle name="60% - Акцент4 11" xfId="2656" xr:uid="{00000000-0005-0000-0000-00005F0A0000}"/>
    <cellStyle name="60% - Акцент4 12" xfId="2657" xr:uid="{00000000-0005-0000-0000-0000600A0000}"/>
    <cellStyle name="60% - Акцент4 2" xfId="2658" xr:uid="{00000000-0005-0000-0000-0000610A0000}"/>
    <cellStyle name="60% - Акцент4 2 2" xfId="2659" xr:uid="{00000000-0005-0000-0000-0000620A0000}"/>
    <cellStyle name="60% - Акцент4 2 2 2" xfId="2660" xr:uid="{00000000-0005-0000-0000-0000630A0000}"/>
    <cellStyle name="60% - Акцент4 2 3" xfId="2661" xr:uid="{00000000-0005-0000-0000-0000640A0000}"/>
    <cellStyle name="60% - Акцент4 2 3 2" xfId="2662" xr:uid="{00000000-0005-0000-0000-0000650A0000}"/>
    <cellStyle name="60% - Акцент4 2 4" xfId="2663" xr:uid="{00000000-0005-0000-0000-0000660A0000}"/>
    <cellStyle name="60% - Акцент4 2 4 2" xfId="2664" xr:uid="{00000000-0005-0000-0000-0000670A0000}"/>
    <cellStyle name="60% - Акцент4 2 5" xfId="2665" xr:uid="{00000000-0005-0000-0000-0000680A0000}"/>
    <cellStyle name="60% - Акцент4 2 5 2" xfId="2666" xr:uid="{00000000-0005-0000-0000-0000690A0000}"/>
    <cellStyle name="60% - Акцент4 2 6" xfId="2667" xr:uid="{00000000-0005-0000-0000-00006A0A0000}"/>
    <cellStyle name="60% - Акцент4 2 7" xfId="2668" xr:uid="{00000000-0005-0000-0000-00006B0A0000}"/>
    <cellStyle name="60% - Акцент4 3" xfId="2669" xr:uid="{00000000-0005-0000-0000-00006C0A0000}"/>
    <cellStyle name="60% - Акцент4 3 2" xfId="2670" xr:uid="{00000000-0005-0000-0000-00006D0A0000}"/>
    <cellStyle name="60% - Акцент4 4" xfId="2671" xr:uid="{00000000-0005-0000-0000-00006E0A0000}"/>
    <cellStyle name="60% - Акцент4 4 2" xfId="2672" xr:uid="{00000000-0005-0000-0000-00006F0A0000}"/>
    <cellStyle name="60% - Акцент4 5" xfId="2673" xr:uid="{00000000-0005-0000-0000-0000700A0000}"/>
    <cellStyle name="60% - Акцент4 5 2" xfId="2674" xr:uid="{00000000-0005-0000-0000-0000710A0000}"/>
    <cellStyle name="60% - Акцент4 6" xfId="2675" xr:uid="{00000000-0005-0000-0000-0000720A0000}"/>
    <cellStyle name="60% - Акцент4 6 2" xfId="2676" xr:uid="{00000000-0005-0000-0000-0000730A0000}"/>
    <cellStyle name="60% - Акцент4 7" xfId="2677" xr:uid="{00000000-0005-0000-0000-0000740A0000}"/>
    <cellStyle name="60% - Акцент4 7 2" xfId="2678" xr:uid="{00000000-0005-0000-0000-0000750A0000}"/>
    <cellStyle name="60% - Акцент4 8" xfId="2679" xr:uid="{00000000-0005-0000-0000-0000760A0000}"/>
    <cellStyle name="60% - Акцент4 8 2" xfId="2680" xr:uid="{00000000-0005-0000-0000-0000770A0000}"/>
    <cellStyle name="60% - Акцент4 9" xfId="2681" xr:uid="{00000000-0005-0000-0000-0000780A0000}"/>
    <cellStyle name="60% - Акцент4 9 2" xfId="2682" xr:uid="{00000000-0005-0000-0000-0000790A0000}"/>
    <cellStyle name="60% - Акцент5 10" xfId="2683" xr:uid="{00000000-0005-0000-0000-00007A0A0000}"/>
    <cellStyle name="60% - Акцент5 11" xfId="2684" xr:uid="{00000000-0005-0000-0000-00007B0A0000}"/>
    <cellStyle name="60% - Акцент5 12" xfId="2685" xr:uid="{00000000-0005-0000-0000-00007C0A0000}"/>
    <cellStyle name="60% - Акцент5 2" xfId="2686" xr:uid="{00000000-0005-0000-0000-00007D0A0000}"/>
    <cellStyle name="60% - Акцент5 2 2" xfId="2687" xr:uid="{00000000-0005-0000-0000-00007E0A0000}"/>
    <cellStyle name="60% - Акцент5 2 2 2" xfId="2688" xr:uid="{00000000-0005-0000-0000-00007F0A0000}"/>
    <cellStyle name="60% - Акцент5 2 3" xfId="2689" xr:uid="{00000000-0005-0000-0000-0000800A0000}"/>
    <cellStyle name="60% - Акцент5 2 3 2" xfId="2690" xr:uid="{00000000-0005-0000-0000-0000810A0000}"/>
    <cellStyle name="60% - Акцент5 2 4" xfId="2691" xr:uid="{00000000-0005-0000-0000-0000820A0000}"/>
    <cellStyle name="60% - Акцент5 2 4 2" xfId="2692" xr:uid="{00000000-0005-0000-0000-0000830A0000}"/>
    <cellStyle name="60% - Акцент5 2 5" xfId="2693" xr:uid="{00000000-0005-0000-0000-0000840A0000}"/>
    <cellStyle name="60% - Акцент5 2 5 2" xfId="2694" xr:uid="{00000000-0005-0000-0000-0000850A0000}"/>
    <cellStyle name="60% - Акцент5 2 6" xfId="2695" xr:uid="{00000000-0005-0000-0000-0000860A0000}"/>
    <cellStyle name="60% - Акцент5 2 7" xfId="2696" xr:uid="{00000000-0005-0000-0000-0000870A0000}"/>
    <cellStyle name="60% - Акцент5 3" xfId="2697" xr:uid="{00000000-0005-0000-0000-0000880A0000}"/>
    <cellStyle name="60% - Акцент5 3 2" xfId="2698" xr:uid="{00000000-0005-0000-0000-0000890A0000}"/>
    <cellStyle name="60% - Акцент5 4" xfId="2699" xr:uid="{00000000-0005-0000-0000-00008A0A0000}"/>
    <cellStyle name="60% - Акцент5 4 2" xfId="2700" xr:uid="{00000000-0005-0000-0000-00008B0A0000}"/>
    <cellStyle name="60% - Акцент5 5" xfId="2701" xr:uid="{00000000-0005-0000-0000-00008C0A0000}"/>
    <cellStyle name="60% - Акцент5 5 2" xfId="2702" xr:uid="{00000000-0005-0000-0000-00008D0A0000}"/>
    <cellStyle name="60% - Акцент5 6" xfId="2703" xr:uid="{00000000-0005-0000-0000-00008E0A0000}"/>
    <cellStyle name="60% - Акцент5 6 2" xfId="2704" xr:uid="{00000000-0005-0000-0000-00008F0A0000}"/>
    <cellStyle name="60% - Акцент5 7" xfId="2705" xr:uid="{00000000-0005-0000-0000-0000900A0000}"/>
    <cellStyle name="60% - Акцент5 7 2" xfId="2706" xr:uid="{00000000-0005-0000-0000-0000910A0000}"/>
    <cellStyle name="60% - Акцент5 8" xfId="2707" xr:uid="{00000000-0005-0000-0000-0000920A0000}"/>
    <cellStyle name="60% - Акцент5 8 2" xfId="2708" xr:uid="{00000000-0005-0000-0000-0000930A0000}"/>
    <cellStyle name="60% - Акцент5 9" xfId="2709" xr:uid="{00000000-0005-0000-0000-0000940A0000}"/>
    <cellStyle name="60% - Акцент5 9 2" xfId="2710" xr:uid="{00000000-0005-0000-0000-0000950A0000}"/>
    <cellStyle name="60% - Акцент6 10" xfId="2711" xr:uid="{00000000-0005-0000-0000-0000960A0000}"/>
    <cellStyle name="60% - Акцент6 11" xfId="2712" xr:uid="{00000000-0005-0000-0000-0000970A0000}"/>
    <cellStyle name="60% - Акцент6 12" xfId="2713" xr:uid="{00000000-0005-0000-0000-0000980A0000}"/>
    <cellStyle name="60% - Акцент6 2" xfId="2714" xr:uid="{00000000-0005-0000-0000-0000990A0000}"/>
    <cellStyle name="60% - Акцент6 2 2" xfId="2715" xr:uid="{00000000-0005-0000-0000-00009A0A0000}"/>
    <cellStyle name="60% - Акцент6 2 2 2" xfId="2716" xr:uid="{00000000-0005-0000-0000-00009B0A0000}"/>
    <cellStyle name="60% - Акцент6 2 3" xfId="2717" xr:uid="{00000000-0005-0000-0000-00009C0A0000}"/>
    <cellStyle name="60% - Акцент6 2 3 2" xfId="2718" xr:uid="{00000000-0005-0000-0000-00009D0A0000}"/>
    <cellStyle name="60% - Акцент6 2 4" xfId="2719" xr:uid="{00000000-0005-0000-0000-00009E0A0000}"/>
    <cellStyle name="60% - Акцент6 2 4 2" xfId="2720" xr:uid="{00000000-0005-0000-0000-00009F0A0000}"/>
    <cellStyle name="60% - Акцент6 2 5" xfId="2721" xr:uid="{00000000-0005-0000-0000-0000A00A0000}"/>
    <cellStyle name="60% - Акцент6 2 5 2" xfId="2722" xr:uid="{00000000-0005-0000-0000-0000A10A0000}"/>
    <cellStyle name="60% - Акцент6 2 6" xfId="2723" xr:uid="{00000000-0005-0000-0000-0000A20A0000}"/>
    <cellStyle name="60% - Акцент6 2 7" xfId="2724" xr:uid="{00000000-0005-0000-0000-0000A30A0000}"/>
    <cellStyle name="60% - Акцент6 3" xfId="2725" xr:uid="{00000000-0005-0000-0000-0000A40A0000}"/>
    <cellStyle name="60% - Акцент6 3 2" xfId="2726" xr:uid="{00000000-0005-0000-0000-0000A50A0000}"/>
    <cellStyle name="60% - Акцент6 4" xfId="2727" xr:uid="{00000000-0005-0000-0000-0000A60A0000}"/>
    <cellStyle name="60% - Акцент6 4 2" xfId="2728" xr:uid="{00000000-0005-0000-0000-0000A70A0000}"/>
    <cellStyle name="60% - Акцент6 5" xfId="2729" xr:uid="{00000000-0005-0000-0000-0000A80A0000}"/>
    <cellStyle name="60% - Акцент6 5 2" xfId="2730" xr:uid="{00000000-0005-0000-0000-0000A90A0000}"/>
    <cellStyle name="60% - Акцент6 6" xfId="2731" xr:uid="{00000000-0005-0000-0000-0000AA0A0000}"/>
    <cellStyle name="60% - Акцент6 6 2" xfId="2732" xr:uid="{00000000-0005-0000-0000-0000AB0A0000}"/>
    <cellStyle name="60% - Акцент6 7" xfId="2733" xr:uid="{00000000-0005-0000-0000-0000AC0A0000}"/>
    <cellStyle name="60% - Акцент6 7 2" xfId="2734" xr:uid="{00000000-0005-0000-0000-0000AD0A0000}"/>
    <cellStyle name="60% - Акцент6 8" xfId="2735" xr:uid="{00000000-0005-0000-0000-0000AE0A0000}"/>
    <cellStyle name="60% - Акцент6 8 2" xfId="2736" xr:uid="{00000000-0005-0000-0000-0000AF0A0000}"/>
    <cellStyle name="60% - Акцент6 9" xfId="2737" xr:uid="{00000000-0005-0000-0000-0000B00A0000}"/>
    <cellStyle name="60% - Акцент6 9 2" xfId="2738" xr:uid="{00000000-0005-0000-0000-0000B10A0000}"/>
    <cellStyle name="8pt" xfId="2739" xr:uid="{00000000-0005-0000-0000-0000B20A0000}"/>
    <cellStyle name="Aaia?iue [0]_vaqduGfTSN7qyUJNWHRlcWo3H" xfId="2740" xr:uid="{00000000-0005-0000-0000-0000B30A0000}"/>
    <cellStyle name="Aaia?iue_vaqduGfTSN7qyUJNWHRlcWo3H" xfId="2741" xr:uid="{00000000-0005-0000-0000-0000B40A0000}"/>
    <cellStyle name="Äåíåæíûé [0]_vaqduGfTSN7qyUJNWHRlcWo3H" xfId="2742" xr:uid="{00000000-0005-0000-0000-0000B50A0000}"/>
    <cellStyle name="Äåíåæíûé_vaqduGfTSN7qyUJNWHRlcWo3H" xfId="2743" xr:uid="{00000000-0005-0000-0000-0000B60A0000}"/>
    <cellStyle name="Accent1" xfId="2744" xr:uid="{00000000-0005-0000-0000-0000B70A0000}"/>
    <cellStyle name="Accent1 - 20%" xfId="2745" xr:uid="{00000000-0005-0000-0000-0000B80A0000}"/>
    <cellStyle name="Accent1 - 20% 2" xfId="2746" xr:uid="{00000000-0005-0000-0000-0000B90A0000}"/>
    <cellStyle name="Accent1 - 40%" xfId="2747" xr:uid="{00000000-0005-0000-0000-0000BA0A0000}"/>
    <cellStyle name="Accent1 - 40% 2" xfId="2748" xr:uid="{00000000-0005-0000-0000-0000BB0A0000}"/>
    <cellStyle name="Accent1 - 60%" xfId="2749" xr:uid="{00000000-0005-0000-0000-0000BC0A0000}"/>
    <cellStyle name="Accent1 - 60% 2" xfId="2750" xr:uid="{00000000-0005-0000-0000-0000BD0A0000}"/>
    <cellStyle name="Accent1 10" xfId="2751" xr:uid="{00000000-0005-0000-0000-0000BE0A0000}"/>
    <cellStyle name="Accent1 11" xfId="2752" xr:uid="{00000000-0005-0000-0000-0000BF0A0000}"/>
    <cellStyle name="Accent1 12" xfId="2753" xr:uid="{00000000-0005-0000-0000-0000C00A0000}"/>
    <cellStyle name="Accent1 13" xfId="2754" xr:uid="{00000000-0005-0000-0000-0000C10A0000}"/>
    <cellStyle name="Accent1 14" xfId="2755" xr:uid="{00000000-0005-0000-0000-0000C20A0000}"/>
    <cellStyle name="Accent1 15" xfId="2756" xr:uid="{00000000-0005-0000-0000-0000C30A0000}"/>
    <cellStyle name="Accent1 2" xfId="2757" xr:uid="{00000000-0005-0000-0000-0000C40A0000}"/>
    <cellStyle name="Accent1 3" xfId="2758" xr:uid="{00000000-0005-0000-0000-0000C50A0000}"/>
    <cellStyle name="Accent1 4" xfId="2759" xr:uid="{00000000-0005-0000-0000-0000C60A0000}"/>
    <cellStyle name="Accent1 5" xfId="2760" xr:uid="{00000000-0005-0000-0000-0000C70A0000}"/>
    <cellStyle name="Accent1 6" xfId="2761" xr:uid="{00000000-0005-0000-0000-0000C80A0000}"/>
    <cellStyle name="Accent1 7" xfId="2762" xr:uid="{00000000-0005-0000-0000-0000C90A0000}"/>
    <cellStyle name="Accent1 8" xfId="2763" xr:uid="{00000000-0005-0000-0000-0000CA0A0000}"/>
    <cellStyle name="Accent1 9" xfId="2764" xr:uid="{00000000-0005-0000-0000-0000CB0A0000}"/>
    <cellStyle name="Accent1_Критерии RAB" xfId="2765" xr:uid="{00000000-0005-0000-0000-0000CC0A0000}"/>
    <cellStyle name="Accent2" xfId="2766" xr:uid="{00000000-0005-0000-0000-0000CD0A0000}"/>
    <cellStyle name="Accent2 - 20%" xfId="2767" xr:uid="{00000000-0005-0000-0000-0000CE0A0000}"/>
    <cellStyle name="Accent2 - 20% 2" xfId="2768" xr:uid="{00000000-0005-0000-0000-0000CF0A0000}"/>
    <cellStyle name="Accent2 - 40%" xfId="2769" xr:uid="{00000000-0005-0000-0000-0000D00A0000}"/>
    <cellStyle name="Accent2 - 40% 2" xfId="2770" xr:uid="{00000000-0005-0000-0000-0000D10A0000}"/>
    <cellStyle name="Accent2 - 60%" xfId="2771" xr:uid="{00000000-0005-0000-0000-0000D20A0000}"/>
    <cellStyle name="Accent2 - 60% 2" xfId="2772" xr:uid="{00000000-0005-0000-0000-0000D30A0000}"/>
    <cellStyle name="Accent2 10" xfId="2773" xr:uid="{00000000-0005-0000-0000-0000D40A0000}"/>
    <cellStyle name="Accent2 11" xfId="2774" xr:uid="{00000000-0005-0000-0000-0000D50A0000}"/>
    <cellStyle name="Accent2 12" xfId="2775" xr:uid="{00000000-0005-0000-0000-0000D60A0000}"/>
    <cellStyle name="Accent2 13" xfId="2776" xr:uid="{00000000-0005-0000-0000-0000D70A0000}"/>
    <cellStyle name="Accent2 14" xfId="2777" xr:uid="{00000000-0005-0000-0000-0000D80A0000}"/>
    <cellStyle name="Accent2 15" xfId="2778" xr:uid="{00000000-0005-0000-0000-0000D90A0000}"/>
    <cellStyle name="Accent2 2" xfId="2779" xr:uid="{00000000-0005-0000-0000-0000DA0A0000}"/>
    <cellStyle name="Accent2 3" xfId="2780" xr:uid="{00000000-0005-0000-0000-0000DB0A0000}"/>
    <cellStyle name="Accent2 4" xfId="2781" xr:uid="{00000000-0005-0000-0000-0000DC0A0000}"/>
    <cellStyle name="Accent2 5" xfId="2782" xr:uid="{00000000-0005-0000-0000-0000DD0A0000}"/>
    <cellStyle name="Accent2 6" xfId="2783" xr:uid="{00000000-0005-0000-0000-0000DE0A0000}"/>
    <cellStyle name="Accent2 7" xfId="2784" xr:uid="{00000000-0005-0000-0000-0000DF0A0000}"/>
    <cellStyle name="Accent2 8" xfId="2785" xr:uid="{00000000-0005-0000-0000-0000E00A0000}"/>
    <cellStyle name="Accent2 9" xfId="2786" xr:uid="{00000000-0005-0000-0000-0000E10A0000}"/>
    <cellStyle name="Accent2_Критерии RAB" xfId="2787" xr:uid="{00000000-0005-0000-0000-0000E20A0000}"/>
    <cellStyle name="Accent3" xfId="2788" xr:uid="{00000000-0005-0000-0000-0000E30A0000}"/>
    <cellStyle name="Accent3 - 20%" xfId="2789" xr:uid="{00000000-0005-0000-0000-0000E40A0000}"/>
    <cellStyle name="Accent3 - 20% 2" xfId="2790" xr:uid="{00000000-0005-0000-0000-0000E50A0000}"/>
    <cellStyle name="Accent3 - 40%" xfId="2791" xr:uid="{00000000-0005-0000-0000-0000E60A0000}"/>
    <cellStyle name="Accent3 - 40% 2" xfId="2792" xr:uid="{00000000-0005-0000-0000-0000E70A0000}"/>
    <cellStyle name="Accent3 - 60%" xfId="2793" xr:uid="{00000000-0005-0000-0000-0000E80A0000}"/>
    <cellStyle name="Accent3 - 60% 2" xfId="2794" xr:uid="{00000000-0005-0000-0000-0000E90A0000}"/>
    <cellStyle name="Accent3 10" xfId="2795" xr:uid="{00000000-0005-0000-0000-0000EA0A0000}"/>
    <cellStyle name="Accent3 11" xfId="2796" xr:uid="{00000000-0005-0000-0000-0000EB0A0000}"/>
    <cellStyle name="Accent3 12" xfId="2797" xr:uid="{00000000-0005-0000-0000-0000EC0A0000}"/>
    <cellStyle name="Accent3 13" xfId="2798" xr:uid="{00000000-0005-0000-0000-0000ED0A0000}"/>
    <cellStyle name="Accent3 14" xfId="2799" xr:uid="{00000000-0005-0000-0000-0000EE0A0000}"/>
    <cellStyle name="Accent3 15" xfId="2800" xr:uid="{00000000-0005-0000-0000-0000EF0A0000}"/>
    <cellStyle name="Accent3 2" xfId="2801" xr:uid="{00000000-0005-0000-0000-0000F00A0000}"/>
    <cellStyle name="Accent3 3" xfId="2802" xr:uid="{00000000-0005-0000-0000-0000F10A0000}"/>
    <cellStyle name="Accent3 4" xfId="2803" xr:uid="{00000000-0005-0000-0000-0000F20A0000}"/>
    <cellStyle name="Accent3 5" xfId="2804" xr:uid="{00000000-0005-0000-0000-0000F30A0000}"/>
    <cellStyle name="Accent3 6" xfId="2805" xr:uid="{00000000-0005-0000-0000-0000F40A0000}"/>
    <cellStyle name="Accent3 7" xfId="2806" xr:uid="{00000000-0005-0000-0000-0000F50A0000}"/>
    <cellStyle name="Accent3 8" xfId="2807" xr:uid="{00000000-0005-0000-0000-0000F60A0000}"/>
    <cellStyle name="Accent3 9" xfId="2808" xr:uid="{00000000-0005-0000-0000-0000F70A0000}"/>
    <cellStyle name="Accent3_Критерии RAB" xfId="2809" xr:uid="{00000000-0005-0000-0000-0000F80A0000}"/>
    <cellStyle name="Accent4" xfId="2810" xr:uid="{00000000-0005-0000-0000-0000F90A0000}"/>
    <cellStyle name="Accent4 - 20%" xfId="2811" xr:uid="{00000000-0005-0000-0000-0000FA0A0000}"/>
    <cellStyle name="Accent4 - 20% 2" xfId="2812" xr:uid="{00000000-0005-0000-0000-0000FB0A0000}"/>
    <cellStyle name="Accent4 - 40%" xfId="2813" xr:uid="{00000000-0005-0000-0000-0000FC0A0000}"/>
    <cellStyle name="Accent4 - 40% 2" xfId="2814" xr:uid="{00000000-0005-0000-0000-0000FD0A0000}"/>
    <cellStyle name="Accent4 - 60%" xfId="2815" xr:uid="{00000000-0005-0000-0000-0000FE0A0000}"/>
    <cellStyle name="Accent4 - 60% 2" xfId="2816" xr:uid="{00000000-0005-0000-0000-0000FF0A0000}"/>
    <cellStyle name="Accent4 10" xfId="2817" xr:uid="{00000000-0005-0000-0000-0000000B0000}"/>
    <cellStyle name="Accent4 11" xfId="2818" xr:uid="{00000000-0005-0000-0000-0000010B0000}"/>
    <cellStyle name="Accent4 12" xfId="2819" xr:uid="{00000000-0005-0000-0000-0000020B0000}"/>
    <cellStyle name="Accent4 13" xfId="2820" xr:uid="{00000000-0005-0000-0000-0000030B0000}"/>
    <cellStyle name="Accent4 14" xfId="2821" xr:uid="{00000000-0005-0000-0000-0000040B0000}"/>
    <cellStyle name="Accent4 15" xfId="2822" xr:uid="{00000000-0005-0000-0000-0000050B0000}"/>
    <cellStyle name="Accent4 2" xfId="2823" xr:uid="{00000000-0005-0000-0000-0000060B0000}"/>
    <cellStyle name="Accent4 3" xfId="2824" xr:uid="{00000000-0005-0000-0000-0000070B0000}"/>
    <cellStyle name="Accent4 4" xfId="2825" xr:uid="{00000000-0005-0000-0000-0000080B0000}"/>
    <cellStyle name="Accent4 5" xfId="2826" xr:uid="{00000000-0005-0000-0000-0000090B0000}"/>
    <cellStyle name="Accent4 6" xfId="2827" xr:uid="{00000000-0005-0000-0000-00000A0B0000}"/>
    <cellStyle name="Accent4 7" xfId="2828" xr:uid="{00000000-0005-0000-0000-00000B0B0000}"/>
    <cellStyle name="Accent4 8" xfId="2829" xr:uid="{00000000-0005-0000-0000-00000C0B0000}"/>
    <cellStyle name="Accent4 9" xfId="2830" xr:uid="{00000000-0005-0000-0000-00000D0B0000}"/>
    <cellStyle name="Accent4_Критерии RAB" xfId="2831" xr:uid="{00000000-0005-0000-0000-00000E0B0000}"/>
    <cellStyle name="Accent5" xfId="2832" xr:uid="{00000000-0005-0000-0000-00000F0B0000}"/>
    <cellStyle name="Accent5 - 20%" xfId="2833" xr:uid="{00000000-0005-0000-0000-0000100B0000}"/>
    <cellStyle name="Accent5 - 20% 2" xfId="2834" xr:uid="{00000000-0005-0000-0000-0000110B0000}"/>
    <cellStyle name="Accent5 - 40%" xfId="2835" xr:uid="{00000000-0005-0000-0000-0000120B0000}"/>
    <cellStyle name="Accent5 - 60%" xfId="2836" xr:uid="{00000000-0005-0000-0000-0000130B0000}"/>
    <cellStyle name="Accent5 - 60% 2" xfId="2837" xr:uid="{00000000-0005-0000-0000-0000140B0000}"/>
    <cellStyle name="Accent5 10" xfId="2838" xr:uid="{00000000-0005-0000-0000-0000150B0000}"/>
    <cellStyle name="Accent5 11" xfId="2839" xr:uid="{00000000-0005-0000-0000-0000160B0000}"/>
    <cellStyle name="Accent5 12" xfId="2840" xr:uid="{00000000-0005-0000-0000-0000170B0000}"/>
    <cellStyle name="Accent5 13" xfId="2841" xr:uid="{00000000-0005-0000-0000-0000180B0000}"/>
    <cellStyle name="Accent5 14" xfId="2842" xr:uid="{00000000-0005-0000-0000-0000190B0000}"/>
    <cellStyle name="Accent5 15" xfId="2843" xr:uid="{00000000-0005-0000-0000-00001A0B0000}"/>
    <cellStyle name="Accent5 2" xfId="2844" xr:uid="{00000000-0005-0000-0000-00001B0B0000}"/>
    <cellStyle name="Accent5 3" xfId="2845" xr:uid="{00000000-0005-0000-0000-00001C0B0000}"/>
    <cellStyle name="Accent5 4" xfId="2846" xr:uid="{00000000-0005-0000-0000-00001D0B0000}"/>
    <cellStyle name="Accent5 5" xfId="2847" xr:uid="{00000000-0005-0000-0000-00001E0B0000}"/>
    <cellStyle name="Accent5 6" xfId="2848" xr:uid="{00000000-0005-0000-0000-00001F0B0000}"/>
    <cellStyle name="Accent5 7" xfId="2849" xr:uid="{00000000-0005-0000-0000-0000200B0000}"/>
    <cellStyle name="Accent5 8" xfId="2850" xr:uid="{00000000-0005-0000-0000-0000210B0000}"/>
    <cellStyle name="Accent5 9" xfId="2851" xr:uid="{00000000-0005-0000-0000-0000220B0000}"/>
    <cellStyle name="Accent5_Критерии RAB" xfId="2852" xr:uid="{00000000-0005-0000-0000-0000230B0000}"/>
    <cellStyle name="Accent6" xfId="2853" xr:uid="{00000000-0005-0000-0000-0000240B0000}"/>
    <cellStyle name="Accent6 - 20%" xfId="2854" xr:uid="{00000000-0005-0000-0000-0000250B0000}"/>
    <cellStyle name="Accent6 - 40%" xfId="2855" xr:uid="{00000000-0005-0000-0000-0000260B0000}"/>
    <cellStyle name="Accent6 - 40% 2" xfId="2856" xr:uid="{00000000-0005-0000-0000-0000270B0000}"/>
    <cellStyle name="Accent6 - 60%" xfId="2857" xr:uid="{00000000-0005-0000-0000-0000280B0000}"/>
    <cellStyle name="Accent6 - 60% 2" xfId="2858" xr:uid="{00000000-0005-0000-0000-0000290B0000}"/>
    <cellStyle name="Accent6 10" xfId="2859" xr:uid="{00000000-0005-0000-0000-00002A0B0000}"/>
    <cellStyle name="Accent6 11" xfId="2860" xr:uid="{00000000-0005-0000-0000-00002B0B0000}"/>
    <cellStyle name="Accent6 12" xfId="2861" xr:uid="{00000000-0005-0000-0000-00002C0B0000}"/>
    <cellStyle name="Accent6 13" xfId="2862" xr:uid="{00000000-0005-0000-0000-00002D0B0000}"/>
    <cellStyle name="Accent6 14" xfId="2863" xr:uid="{00000000-0005-0000-0000-00002E0B0000}"/>
    <cellStyle name="Accent6 15" xfId="2864" xr:uid="{00000000-0005-0000-0000-00002F0B0000}"/>
    <cellStyle name="Accent6 2" xfId="2865" xr:uid="{00000000-0005-0000-0000-0000300B0000}"/>
    <cellStyle name="Accent6 3" xfId="2866" xr:uid="{00000000-0005-0000-0000-0000310B0000}"/>
    <cellStyle name="Accent6 4" xfId="2867" xr:uid="{00000000-0005-0000-0000-0000320B0000}"/>
    <cellStyle name="Accent6 5" xfId="2868" xr:uid="{00000000-0005-0000-0000-0000330B0000}"/>
    <cellStyle name="Accent6 6" xfId="2869" xr:uid="{00000000-0005-0000-0000-0000340B0000}"/>
    <cellStyle name="Accent6 7" xfId="2870" xr:uid="{00000000-0005-0000-0000-0000350B0000}"/>
    <cellStyle name="Accent6 8" xfId="2871" xr:uid="{00000000-0005-0000-0000-0000360B0000}"/>
    <cellStyle name="Accent6 9" xfId="2872" xr:uid="{00000000-0005-0000-0000-0000370B0000}"/>
    <cellStyle name="Accent6_Критерии RAB" xfId="2873" xr:uid="{00000000-0005-0000-0000-0000380B0000}"/>
    <cellStyle name="account" xfId="2874" xr:uid="{00000000-0005-0000-0000-0000390B0000}"/>
    <cellStyle name="Accounting" xfId="2875" xr:uid="{00000000-0005-0000-0000-00003A0B0000}"/>
    <cellStyle name="Accounting 2" xfId="2876" xr:uid="{00000000-0005-0000-0000-00003B0B0000}"/>
    <cellStyle name="acct" xfId="2877" xr:uid="{00000000-0005-0000-0000-00003C0B0000}"/>
    <cellStyle name="Ăčďĺđńńűëęŕ" xfId="2878" xr:uid="{00000000-0005-0000-0000-00003D0B0000}"/>
    <cellStyle name="AeE­ [0]_?A°??µAoC?" xfId="2879" xr:uid="{00000000-0005-0000-0000-00003E0B0000}"/>
    <cellStyle name="AeE­_?A°??µAoC?" xfId="2880" xr:uid="{00000000-0005-0000-0000-00003F0B0000}"/>
    <cellStyle name="Aeia?nnueea" xfId="2881" xr:uid="{00000000-0005-0000-0000-0000400B0000}"/>
    <cellStyle name="AFE" xfId="2882" xr:uid="{00000000-0005-0000-0000-0000410B0000}"/>
    <cellStyle name="Áĺççŕůčňíűé" xfId="2883" xr:uid="{00000000-0005-0000-0000-0000420B0000}"/>
    <cellStyle name="Áĺççŕůčňíűé 2" xfId="2884" xr:uid="{00000000-0005-0000-0000-0000430B0000}"/>
    <cellStyle name="Äĺíĺćíűé [0]_(ňŕá 3č)" xfId="2885" xr:uid="{00000000-0005-0000-0000-0000440B0000}"/>
    <cellStyle name="Äĺíĺćíűé_(ňŕá 3č)" xfId="2886" xr:uid="{00000000-0005-0000-0000-0000450B0000}"/>
    <cellStyle name="alternate" xfId="2887" xr:uid="{00000000-0005-0000-0000-0000460B0000}"/>
    <cellStyle name="aluminium" xfId="2888" xr:uid="{00000000-0005-0000-0000-0000470B0000}"/>
    <cellStyle name="Analyst Name" xfId="2889" xr:uid="{00000000-0005-0000-0000-0000480B0000}"/>
    <cellStyle name="Anna" xfId="2890" xr:uid="{00000000-0005-0000-0000-0000490B0000}"/>
    <cellStyle name="AP_AR_UPS" xfId="2891" xr:uid="{00000000-0005-0000-0000-00004A0B0000}"/>
    <cellStyle name="Arial 10" xfId="2892" xr:uid="{00000000-0005-0000-0000-00004B0B0000}"/>
    <cellStyle name="Arial 12" xfId="2893" xr:uid="{00000000-0005-0000-0000-00004C0B0000}"/>
    <cellStyle name="Assumption - Normal" xfId="2894" xr:uid="{00000000-0005-0000-0000-00004D0B0000}"/>
    <cellStyle name="Assumption - Normal 10" xfId="2895" xr:uid="{00000000-0005-0000-0000-00004E0B0000}"/>
    <cellStyle name="Assumption - Normal 2" xfId="2896" xr:uid="{00000000-0005-0000-0000-00004F0B0000}"/>
    <cellStyle name="Assumption - Normal 2 10" xfId="2897" xr:uid="{00000000-0005-0000-0000-0000500B0000}"/>
    <cellStyle name="Assumption - Normal 2 11" xfId="2898" xr:uid="{00000000-0005-0000-0000-0000510B0000}"/>
    <cellStyle name="Assumption - Normal 2 12" xfId="2899" xr:uid="{00000000-0005-0000-0000-0000520B0000}"/>
    <cellStyle name="Assumption - Normal 2 2" xfId="2900" xr:uid="{00000000-0005-0000-0000-0000530B0000}"/>
    <cellStyle name="Assumption - Normal 2 3" xfId="2901" xr:uid="{00000000-0005-0000-0000-0000540B0000}"/>
    <cellStyle name="Assumption - Normal 2 4" xfId="2902" xr:uid="{00000000-0005-0000-0000-0000550B0000}"/>
    <cellStyle name="Assumption - Normal 2 5" xfId="2903" xr:uid="{00000000-0005-0000-0000-0000560B0000}"/>
    <cellStyle name="Assumption - Normal 2 6" xfId="2904" xr:uid="{00000000-0005-0000-0000-0000570B0000}"/>
    <cellStyle name="Assumption - Normal 2 7" xfId="2905" xr:uid="{00000000-0005-0000-0000-0000580B0000}"/>
    <cellStyle name="Assumption - Normal 2 8" xfId="2906" xr:uid="{00000000-0005-0000-0000-0000590B0000}"/>
    <cellStyle name="Assumption - Normal 2 9" xfId="2907" xr:uid="{00000000-0005-0000-0000-00005A0B0000}"/>
    <cellStyle name="Assumption - Normal 3" xfId="2908" xr:uid="{00000000-0005-0000-0000-00005B0B0000}"/>
    <cellStyle name="Assumption - Normal 3 10" xfId="2909" xr:uid="{00000000-0005-0000-0000-00005C0B0000}"/>
    <cellStyle name="Assumption - Normal 3 11" xfId="2910" xr:uid="{00000000-0005-0000-0000-00005D0B0000}"/>
    <cellStyle name="Assumption - Normal 3 12" xfId="2911" xr:uid="{00000000-0005-0000-0000-00005E0B0000}"/>
    <cellStyle name="Assumption - Normal 3 13" xfId="2912" xr:uid="{00000000-0005-0000-0000-00005F0B0000}"/>
    <cellStyle name="Assumption - Normal 3 14" xfId="2913" xr:uid="{00000000-0005-0000-0000-0000600B0000}"/>
    <cellStyle name="Assumption - Normal 3 15" xfId="2914" xr:uid="{00000000-0005-0000-0000-0000610B0000}"/>
    <cellStyle name="Assumption - Normal 3 16" xfId="2915" xr:uid="{00000000-0005-0000-0000-0000620B0000}"/>
    <cellStyle name="Assumption - Normal 3 17" xfId="2916" xr:uid="{00000000-0005-0000-0000-0000630B0000}"/>
    <cellStyle name="Assumption - Normal 3 18" xfId="2917" xr:uid="{00000000-0005-0000-0000-0000640B0000}"/>
    <cellStyle name="Assumption - Normal 3 2" xfId="2918" xr:uid="{00000000-0005-0000-0000-0000650B0000}"/>
    <cellStyle name="Assumption - Normal 3 3" xfId="2919" xr:uid="{00000000-0005-0000-0000-0000660B0000}"/>
    <cellStyle name="Assumption - Normal 3 4" xfId="2920" xr:uid="{00000000-0005-0000-0000-0000670B0000}"/>
    <cellStyle name="Assumption - Normal 3 5" xfId="2921" xr:uid="{00000000-0005-0000-0000-0000680B0000}"/>
    <cellStyle name="Assumption - Normal 3 6" xfId="2922" xr:uid="{00000000-0005-0000-0000-0000690B0000}"/>
    <cellStyle name="Assumption - Normal 3 7" xfId="2923" xr:uid="{00000000-0005-0000-0000-00006A0B0000}"/>
    <cellStyle name="Assumption - Normal 3 8" xfId="2924" xr:uid="{00000000-0005-0000-0000-00006B0B0000}"/>
    <cellStyle name="Assumption - Normal 3 9" xfId="2925" xr:uid="{00000000-0005-0000-0000-00006C0B0000}"/>
    <cellStyle name="Assumption - Normal 4" xfId="2926" xr:uid="{00000000-0005-0000-0000-00006D0B0000}"/>
    <cellStyle name="Assumption - Normal 4 2" xfId="2927" xr:uid="{00000000-0005-0000-0000-00006E0B0000}"/>
    <cellStyle name="Assumption - Normal 4 3" xfId="2928" xr:uid="{00000000-0005-0000-0000-00006F0B0000}"/>
    <cellStyle name="Assumption - Normal 4 4" xfId="2929" xr:uid="{00000000-0005-0000-0000-0000700B0000}"/>
    <cellStyle name="Assumption - Normal 4 5" xfId="2930" xr:uid="{00000000-0005-0000-0000-0000710B0000}"/>
    <cellStyle name="Assumption - Normal 4 6" xfId="2931" xr:uid="{00000000-0005-0000-0000-0000720B0000}"/>
    <cellStyle name="Assumption - Normal 5" xfId="2932" xr:uid="{00000000-0005-0000-0000-0000730B0000}"/>
    <cellStyle name="Assumption - Normal 5 10" xfId="2933" xr:uid="{00000000-0005-0000-0000-0000740B0000}"/>
    <cellStyle name="Assumption - Normal 5 11" xfId="2934" xr:uid="{00000000-0005-0000-0000-0000750B0000}"/>
    <cellStyle name="Assumption - Normal 5 12" xfId="2935" xr:uid="{00000000-0005-0000-0000-0000760B0000}"/>
    <cellStyle name="Assumption - Normal 5 13" xfId="2936" xr:uid="{00000000-0005-0000-0000-0000770B0000}"/>
    <cellStyle name="Assumption - Normal 5 14" xfId="2937" xr:uid="{00000000-0005-0000-0000-0000780B0000}"/>
    <cellStyle name="Assumption - Normal 5 15" xfId="2938" xr:uid="{00000000-0005-0000-0000-0000790B0000}"/>
    <cellStyle name="Assumption - Normal 5 2" xfId="2939" xr:uid="{00000000-0005-0000-0000-00007A0B0000}"/>
    <cellStyle name="Assumption - Normal 5 3" xfId="2940" xr:uid="{00000000-0005-0000-0000-00007B0B0000}"/>
    <cellStyle name="Assumption - Normal 5 4" xfId="2941" xr:uid="{00000000-0005-0000-0000-00007C0B0000}"/>
    <cellStyle name="Assumption - Normal 5 5" xfId="2942" xr:uid="{00000000-0005-0000-0000-00007D0B0000}"/>
    <cellStyle name="Assumption - Normal 5 6" xfId="2943" xr:uid="{00000000-0005-0000-0000-00007E0B0000}"/>
    <cellStyle name="Assumption - Normal 5 7" xfId="2944" xr:uid="{00000000-0005-0000-0000-00007F0B0000}"/>
    <cellStyle name="Assumption - Normal 5 8" xfId="2945" xr:uid="{00000000-0005-0000-0000-0000800B0000}"/>
    <cellStyle name="Assumption - Normal 5 9" xfId="2946" xr:uid="{00000000-0005-0000-0000-0000810B0000}"/>
    <cellStyle name="Assumption - Normal 6" xfId="2947" xr:uid="{00000000-0005-0000-0000-0000820B0000}"/>
    <cellStyle name="Assumption - Normal 7" xfId="2948" xr:uid="{00000000-0005-0000-0000-0000830B0000}"/>
    <cellStyle name="Assumption - Normal 8" xfId="2949" xr:uid="{00000000-0005-0000-0000-0000840B0000}"/>
    <cellStyle name="Assumption - Normal 9" xfId="2950" xr:uid="{00000000-0005-0000-0000-0000850B0000}"/>
    <cellStyle name="Availability" xfId="2951" xr:uid="{00000000-0005-0000-0000-0000860B0000}"/>
    <cellStyle name="b lue" xfId="2952" xr:uid="{00000000-0005-0000-0000-0000870B0000}"/>
    <cellStyle name="BackGround_General" xfId="2953" xr:uid="{00000000-0005-0000-0000-0000880B0000}"/>
    <cellStyle name="Bad" xfId="2954" xr:uid="{00000000-0005-0000-0000-0000890B0000}"/>
    <cellStyle name="Bad 2" xfId="2955" xr:uid="{00000000-0005-0000-0000-00008A0B0000}"/>
    <cellStyle name="Bad 3" xfId="2956" xr:uid="{00000000-0005-0000-0000-00008B0B0000}"/>
    <cellStyle name="Big" xfId="2957" xr:uid="{00000000-0005-0000-0000-00008C0B0000}"/>
    <cellStyle name="Big 2" xfId="2958" xr:uid="{00000000-0005-0000-0000-00008D0B0000}"/>
    <cellStyle name="BLACK" xfId="2959" xr:uid="{00000000-0005-0000-0000-00008E0B0000}"/>
    <cellStyle name="blank" xfId="2960" xr:uid="{00000000-0005-0000-0000-00008F0B0000}"/>
    <cellStyle name="Blue" xfId="2961" xr:uid="{00000000-0005-0000-0000-0000900B0000}"/>
    <cellStyle name="blur" xfId="2962" xr:uid="{00000000-0005-0000-0000-0000910B0000}"/>
    <cellStyle name="Body" xfId="2963" xr:uid="{00000000-0005-0000-0000-0000920B0000}"/>
    <cellStyle name="Bold/Border" xfId="2964" xr:uid="{00000000-0005-0000-0000-0000930B0000}"/>
    <cellStyle name="Bold/Border 2" xfId="2965" xr:uid="{00000000-0005-0000-0000-0000940B0000}"/>
    <cellStyle name="Bold/Border 2 2" xfId="2966" xr:uid="{00000000-0005-0000-0000-0000950B0000}"/>
    <cellStyle name="Bold/Border 3" xfId="2967" xr:uid="{00000000-0005-0000-0000-0000960B0000}"/>
    <cellStyle name="Bold/Border 3 2" xfId="2968" xr:uid="{00000000-0005-0000-0000-0000970B0000}"/>
    <cellStyle name="Bold/Border 4" xfId="2969" xr:uid="{00000000-0005-0000-0000-0000980B0000}"/>
    <cellStyle name="Bold/Border 4 2" xfId="2970" xr:uid="{00000000-0005-0000-0000-0000990B0000}"/>
    <cellStyle name="Bold/Border 5" xfId="2971" xr:uid="{00000000-0005-0000-0000-00009A0B0000}"/>
    <cellStyle name="Bold/Border 6" xfId="2972" xr:uid="{00000000-0005-0000-0000-00009B0B0000}"/>
    <cellStyle name="Bold/Border 7" xfId="2973" xr:uid="{00000000-0005-0000-0000-00009C0B0000}"/>
    <cellStyle name="Bold/Border 8" xfId="2974" xr:uid="{00000000-0005-0000-0000-00009D0B0000}"/>
    <cellStyle name="British Pound" xfId="2975" xr:uid="{00000000-0005-0000-0000-00009E0B0000}"/>
    <cellStyle name="Bullet" xfId="2976" xr:uid="{00000000-0005-0000-0000-00009F0B0000}"/>
    <cellStyle name="C" xfId="2977" xr:uid="{00000000-0005-0000-0000-0000A00B0000}"/>
    <cellStyle name="C?AO_?A°??µAoC?" xfId="2978" xr:uid="{00000000-0005-0000-0000-0000A10B0000}"/>
    <cellStyle name="Calc Currency (0)" xfId="2979" xr:uid="{00000000-0005-0000-0000-0000A20B0000}"/>
    <cellStyle name="Calc Currency (2)" xfId="2980" xr:uid="{00000000-0005-0000-0000-0000A30B0000}"/>
    <cellStyle name="Calc Percent (0)" xfId="2981" xr:uid="{00000000-0005-0000-0000-0000A40B0000}"/>
    <cellStyle name="Calc Percent (1)" xfId="2982" xr:uid="{00000000-0005-0000-0000-0000A50B0000}"/>
    <cellStyle name="Calc Percent (2)" xfId="2983" xr:uid="{00000000-0005-0000-0000-0000A60B0000}"/>
    <cellStyle name="Calc Units (0)" xfId="2984" xr:uid="{00000000-0005-0000-0000-0000A70B0000}"/>
    <cellStyle name="Calc Units (1)" xfId="2985" xr:uid="{00000000-0005-0000-0000-0000A80B0000}"/>
    <cellStyle name="Calc Units (2)" xfId="2986" xr:uid="{00000000-0005-0000-0000-0000A90B0000}"/>
    <cellStyle name="Calculation" xfId="2987" xr:uid="{00000000-0005-0000-0000-0000AA0B0000}"/>
    <cellStyle name="Calculation 2" xfId="2988" xr:uid="{00000000-0005-0000-0000-0000AB0B0000}"/>
    <cellStyle name="Calculation 2 10" xfId="2989" xr:uid="{00000000-0005-0000-0000-0000AC0B0000}"/>
    <cellStyle name="Calculation 2 11" xfId="2990" xr:uid="{00000000-0005-0000-0000-0000AD0B0000}"/>
    <cellStyle name="Calculation 2 12" xfId="2991" xr:uid="{00000000-0005-0000-0000-0000AE0B0000}"/>
    <cellStyle name="Calculation 2 2" xfId="2992" xr:uid="{00000000-0005-0000-0000-0000AF0B0000}"/>
    <cellStyle name="Calculation 2 3" xfId="2993" xr:uid="{00000000-0005-0000-0000-0000B00B0000}"/>
    <cellStyle name="Calculation 2 4" xfId="2994" xr:uid="{00000000-0005-0000-0000-0000B10B0000}"/>
    <cellStyle name="Calculation 2 5" xfId="2995" xr:uid="{00000000-0005-0000-0000-0000B20B0000}"/>
    <cellStyle name="Calculation 2 6" xfId="2996" xr:uid="{00000000-0005-0000-0000-0000B30B0000}"/>
    <cellStyle name="Calculation 2 7" xfId="2997" xr:uid="{00000000-0005-0000-0000-0000B40B0000}"/>
    <cellStyle name="Calculation 2 8" xfId="2998" xr:uid="{00000000-0005-0000-0000-0000B50B0000}"/>
    <cellStyle name="Calculation 2 9" xfId="2999" xr:uid="{00000000-0005-0000-0000-0000B60B0000}"/>
    <cellStyle name="Calculation 3" xfId="3000" xr:uid="{00000000-0005-0000-0000-0000B70B0000}"/>
    <cellStyle name="Calculation 3 10" xfId="3001" xr:uid="{00000000-0005-0000-0000-0000B80B0000}"/>
    <cellStyle name="Calculation 3 11" xfId="3002" xr:uid="{00000000-0005-0000-0000-0000B90B0000}"/>
    <cellStyle name="Calculation 3 12" xfId="3003" xr:uid="{00000000-0005-0000-0000-0000BA0B0000}"/>
    <cellStyle name="Calculation 3 2" xfId="3004" xr:uid="{00000000-0005-0000-0000-0000BB0B0000}"/>
    <cellStyle name="Calculation 3 3" xfId="3005" xr:uid="{00000000-0005-0000-0000-0000BC0B0000}"/>
    <cellStyle name="Calculation 3 4" xfId="3006" xr:uid="{00000000-0005-0000-0000-0000BD0B0000}"/>
    <cellStyle name="Calculation 3 5" xfId="3007" xr:uid="{00000000-0005-0000-0000-0000BE0B0000}"/>
    <cellStyle name="Calculation 3 6" xfId="3008" xr:uid="{00000000-0005-0000-0000-0000BF0B0000}"/>
    <cellStyle name="Calculation 3 7" xfId="3009" xr:uid="{00000000-0005-0000-0000-0000C00B0000}"/>
    <cellStyle name="Calculation 3 8" xfId="3010" xr:uid="{00000000-0005-0000-0000-0000C10B0000}"/>
    <cellStyle name="Calculation 3 9" xfId="3011" xr:uid="{00000000-0005-0000-0000-0000C20B0000}"/>
    <cellStyle name="Calculation 4" xfId="3012" xr:uid="{00000000-0005-0000-0000-0000C30B0000}"/>
    <cellStyle name="Calculation 4 10" xfId="3013" xr:uid="{00000000-0005-0000-0000-0000C40B0000}"/>
    <cellStyle name="Calculation 4 2" xfId="3014" xr:uid="{00000000-0005-0000-0000-0000C50B0000}"/>
    <cellStyle name="Calculation 4 3" xfId="3015" xr:uid="{00000000-0005-0000-0000-0000C60B0000}"/>
    <cellStyle name="Calculation 4 4" xfId="3016" xr:uid="{00000000-0005-0000-0000-0000C70B0000}"/>
    <cellStyle name="Calculation 4 5" xfId="3017" xr:uid="{00000000-0005-0000-0000-0000C80B0000}"/>
    <cellStyle name="Calculation 4 6" xfId="3018" xr:uid="{00000000-0005-0000-0000-0000C90B0000}"/>
    <cellStyle name="Calculation 4 7" xfId="3019" xr:uid="{00000000-0005-0000-0000-0000CA0B0000}"/>
    <cellStyle name="Calculation 4 8" xfId="3020" xr:uid="{00000000-0005-0000-0000-0000CB0B0000}"/>
    <cellStyle name="Calculation 4 9" xfId="3021" xr:uid="{00000000-0005-0000-0000-0000CC0B0000}"/>
    <cellStyle name="Calculation 5" xfId="3022" xr:uid="{00000000-0005-0000-0000-0000CD0B0000}"/>
    <cellStyle name="Calculation 6" xfId="3023" xr:uid="{00000000-0005-0000-0000-0000CE0B0000}"/>
    <cellStyle name="Calculation 7" xfId="3024" xr:uid="{00000000-0005-0000-0000-0000CF0B0000}"/>
    <cellStyle name="Case" xfId="3025" xr:uid="{00000000-0005-0000-0000-0000D00B0000}"/>
    <cellStyle name="Cells 2" xfId="3026" xr:uid="{00000000-0005-0000-0000-0000D10B0000}"/>
    <cellStyle name="Center Across" xfId="3027" xr:uid="{00000000-0005-0000-0000-0000D20B0000}"/>
    <cellStyle name="Center Across 2" xfId="3028" xr:uid="{00000000-0005-0000-0000-0000D30B0000}"/>
    <cellStyle name="Center Across 2 2" xfId="3029" xr:uid="{00000000-0005-0000-0000-0000D40B0000}"/>
    <cellStyle name="Center Across 3" xfId="3030" xr:uid="{00000000-0005-0000-0000-0000D50B0000}"/>
    <cellStyle name="Center Across 3 2" xfId="3031" xr:uid="{00000000-0005-0000-0000-0000D60B0000}"/>
    <cellStyle name="Center Across 4" xfId="3032" xr:uid="{00000000-0005-0000-0000-0000D70B0000}"/>
    <cellStyle name="Center Across 4 2" xfId="3033" xr:uid="{00000000-0005-0000-0000-0000D80B0000}"/>
    <cellStyle name="Center Across 5" xfId="3034" xr:uid="{00000000-0005-0000-0000-0000D90B0000}"/>
    <cellStyle name="Center Across 6" xfId="3035" xr:uid="{00000000-0005-0000-0000-0000DA0B0000}"/>
    <cellStyle name="Center Across 7" xfId="3036" xr:uid="{00000000-0005-0000-0000-0000DB0B0000}"/>
    <cellStyle name="Center Across 8" xfId="3037" xr:uid="{00000000-0005-0000-0000-0000DC0B0000}"/>
    <cellStyle name="Changeable" xfId="3038" xr:uid="{00000000-0005-0000-0000-0000DD0B0000}"/>
    <cellStyle name="Check" xfId="3039" xr:uid="{00000000-0005-0000-0000-0000DE0B0000}"/>
    <cellStyle name="Check 2" xfId="3040" xr:uid="{00000000-0005-0000-0000-0000DF0B0000}"/>
    <cellStyle name="Check 2 2" xfId="3041" xr:uid="{00000000-0005-0000-0000-0000E00B0000}"/>
    <cellStyle name="Check 2 3" xfId="3042" xr:uid="{00000000-0005-0000-0000-0000E10B0000}"/>
    <cellStyle name="Check 3" xfId="3043" xr:uid="{00000000-0005-0000-0000-0000E20B0000}"/>
    <cellStyle name="Check 3 2" xfId="3044" xr:uid="{00000000-0005-0000-0000-0000E30B0000}"/>
    <cellStyle name="Check 3 3" xfId="3045" xr:uid="{00000000-0005-0000-0000-0000E40B0000}"/>
    <cellStyle name="Check 4" xfId="3046" xr:uid="{00000000-0005-0000-0000-0000E50B0000}"/>
    <cellStyle name="Check 5" xfId="3047" xr:uid="{00000000-0005-0000-0000-0000E60B0000}"/>
    <cellStyle name="Check 6" xfId="3048" xr:uid="{00000000-0005-0000-0000-0000E70B0000}"/>
    <cellStyle name="Check Cell" xfId="3049" xr:uid="{00000000-0005-0000-0000-0000E80B0000}"/>
    <cellStyle name="Check Cell 2" xfId="3050" xr:uid="{00000000-0005-0000-0000-0000E90B0000}"/>
    <cellStyle name="Check Cell 3" xfId="3051" xr:uid="{00000000-0005-0000-0000-0000EA0B0000}"/>
    <cellStyle name="Code" xfId="3052" xr:uid="{00000000-0005-0000-0000-0000EB0B0000}"/>
    <cellStyle name="Code 10" xfId="3053" xr:uid="{00000000-0005-0000-0000-0000EC0B0000}"/>
    <cellStyle name="Code 11" xfId="3054" xr:uid="{00000000-0005-0000-0000-0000ED0B0000}"/>
    <cellStyle name="Code 12" xfId="3055" xr:uid="{00000000-0005-0000-0000-0000EE0B0000}"/>
    <cellStyle name="Code 13" xfId="3056" xr:uid="{00000000-0005-0000-0000-0000EF0B0000}"/>
    <cellStyle name="Code 14" xfId="3057" xr:uid="{00000000-0005-0000-0000-0000F00B0000}"/>
    <cellStyle name="Code 15" xfId="3058" xr:uid="{00000000-0005-0000-0000-0000F10B0000}"/>
    <cellStyle name="Code 16" xfId="3059" xr:uid="{00000000-0005-0000-0000-0000F20B0000}"/>
    <cellStyle name="Code 17" xfId="3060" xr:uid="{00000000-0005-0000-0000-0000F30B0000}"/>
    <cellStyle name="Code 18" xfId="3061" xr:uid="{00000000-0005-0000-0000-0000F40B0000}"/>
    <cellStyle name="Code 19" xfId="3062" xr:uid="{00000000-0005-0000-0000-0000F50B0000}"/>
    <cellStyle name="Code 2" xfId="3063" xr:uid="{00000000-0005-0000-0000-0000F60B0000}"/>
    <cellStyle name="Code 2 10" xfId="3064" xr:uid="{00000000-0005-0000-0000-0000F70B0000}"/>
    <cellStyle name="Code 2 11" xfId="3065" xr:uid="{00000000-0005-0000-0000-0000F80B0000}"/>
    <cellStyle name="Code 2 12" xfId="3066" xr:uid="{00000000-0005-0000-0000-0000F90B0000}"/>
    <cellStyle name="Code 2 13" xfId="3067" xr:uid="{00000000-0005-0000-0000-0000FA0B0000}"/>
    <cellStyle name="Code 2 14" xfId="3068" xr:uid="{00000000-0005-0000-0000-0000FB0B0000}"/>
    <cellStyle name="Code 2 15" xfId="3069" xr:uid="{00000000-0005-0000-0000-0000FC0B0000}"/>
    <cellStyle name="Code 2 16" xfId="3070" xr:uid="{00000000-0005-0000-0000-0000FD0B0000}"/>
    <cellStyle name="Code 2 17" xfId="3071" xr:uid="{00000000-0005-0000-0000-0000FE0B0000}"/>
    <cellStyle name="Code 2 18" xfId="3072" xr:uid="{00000000-0005-0000-0000-0000FF0B0000}"/>
    <cellStyle name="Code 2 19" xfId="3073" xr:uid="{00000000-0005-0000-0000-0000000C0000}"/>
    <cellStyle name="Code 2 2" xfId="3074" xr:uid="{00000000-0005-0000-0000-0000010C0000}"/>
    <cellStyle name="Code 2 20" xfId="3075" xr:uid="{00000000-0005-0000-0000-0000020C0000}"/>
    <cellStyle name="Code 2 21" xfId="3076" xr:uid="{00000000-0005-0000-0000-0000030C0000}"/>
    <cellStyle name="Code 2 22" xfId="3077" xr:uid="{00000000-0005-0000-0000-0000040C0000}"/>
    <cellStyle name="Code 2 3" xfId="3078" xr:uid="{00000000-0005-0000-0000-0000050C0000}"/>
    <cellStyle name="Code 2 4" xfId="3079" xr:uid="{00000000-0005-0000-0000-0000060C0000}"/>
    <cellStyle name="Code 2 5" xfId="3080" xr:uid="{00000000-0005-0000-0000-0000070C0000}"/>
    <cellStyle name="Code 2 6" xfId="3081" xr:uid="{00000000-0005-0000-0000-0000080C0000}"/>
    <cellStyle name="Code 2 7" xfId="3082" xr:uid="{00000000-0005-0000-0000-0000090C0000}"/>
    <cellStyle name="Code 2 8" xfId="3083" xr:uid="{00000000-0005-0000-0000-00000A0C0000}"/>
    <cellStyle name="Code 2 9" xfId="3084" xr:uid="{00000000-0005-0000-0000-00000B0C0000}"/>
    <cellStyle name="Code 20" xfId="3085" xr:uid="{00000000-0005-0000-0000-00000C0C0000}"/>
    <cellStyle name="Code 21" xfId="3086" xr:uid="{00000000-0005-0000-0000-00000D0C0000}"/>
    <cellStyle name="Code 22" xfId="3087" xr:uid="{00000000-0005-0000-0000-00000E0C0000}"/>
    <cellStyle name="Code 23" xfId="3088" xr:uid="{00000000-0005-0000-0000-00000F0C0000}"/>
    <cellStyle name="Code 24" xfId="3089" xr:uid="{00000000-0005-0000-0000-0000100C0000}"/>
    <cellStyle name="Code 25" xfId="3090" xr:uid="{00000000-0005-0000-0000-0000110C0000}"/>
    <cellStyle name="Code 26" xfId="3091" xr:uid="{00000000-0005-0000-0000-0000120C0000}"/>
    <cellStyle name="Code 27" xfId="3092" xr:uid="{00000000-0005-0000-0000-0000130C0000}"/>
    <cellStyle name="Code 28" xfId="3093" xr:uid="{00000000-0005-0000-0000-0000140C0000}"/>
    <cellStyle name="Code 29" xfId="3094" xr:uid="{00000000-0005-0000-0000-0000150C0000}"/>
    <cellStyle name="Code 3" xfId="3095" xr:uid="{00000000-0005-0000-0000-0000160C0000}"/>
    <cellStyle name="Code 3 10" xfId="3096" xr:uid="{00000000-0005-0000-0000-0000170C0000}"/>
    <cellStyle name="Code 3 11" xfId="3097" xr:uid="{00000000-0005-0000-0000-0000180C0000}"/>
    <cellStyle name="Code 3 12" xfId="3098" xr:uid="{00000000-0005-0000-0000-0000190C0000}"/>
    <cellStyle name="Code 3 13" xfId="3099" xr:uid="{00000000-0005-0000-0000-00001A0C0000}"/>
    <cellStyle name="Code 3 14" xfId="3100" xr:uid="{00000000-0005-0000-0000-00001B0C0000}"/>
    <cellStyle name="Code 3 15" xfId="3101" xr:uid="{00000000-0005-0000-0000-00001C0C0000}"/>
    <cellStyle name="Code 3 16" xfId="3102" xr:uid="{00000000-0005-0000-0000-00001D0C0000}"/>
    <cellStyle name="Code 3 17" xfId="3103" xr:uid="{00000000-0005-0000-0000-00001E0C0000}"/>
    <cellStyle name="Code 3 18" xfId="3104" xr:uid="{00000000-0005-0000-0000-00001F0C0000}"/>
    <cellStyle name="Code 3 19" xfId="3105" xr:uid="{00000000-0005-0000-0000-0000200C0000}"/>
    <cellStyle name="Code 3 2" xfId="3106" xr:uid="{00000000-0005-0000-0000-0000210C0000}"/>
    <cellStyle name="Code 3 20" xfId="3107" xr:uid="{00000000-0005-0000-0000-0000220C0000}"/>
    <cellStyle name="Code 3 21" xfId="3108" xr:uid="{00000000-0005-0000-0000-0000230C0000}"/>
    <cellStyle name="Code 3 22" xfId="3109" xr:uid="{00000000-0005-0000-0000-0000240C0000}"/>
    <cellStyle name="Code 3 3" xfId="3110" xr:uid="{00000000-0005-0000-0000-0000250C0000}"/>
    <cellStyle name="Code 3 4" xfId="3111" xr:uid="{00000000-0005-0000-0000-0000260C0000}"/>
    <cellStyle name="Code 3 5" xfId="3112" xr:uid="{00000000-0005-0000-0000-0000270C0000}"/>
    <cellStyle name="Code 3 6" xfId="3113" xr:uid="{00000000-0005-0000-0000-0000280C0000}"/>
    <cellStyle name="Code 3 7" xfId="3114" xr:uid="{00000000-0005-0000-0000-0000290C0000}"/>
    <cellStyle name="Code 3 8" xfId="3115" xr:uid="{00000000-0005-0000-0000-00002A0C0000}"/>
    <cellStyle name="Code 3 9" xfId="3116" xr:uid="{00000000-0005-0000-0000-00002B0C0000}"/>
    <cellStyle name="Code 30" xfId="3117" xr:uid="{00000000-0005-0000-0000-00002C0C0000}"/>
    <cellStyle name="Code 31" xfId="3118" xr:uid="{00000000-0005-0000-0000-00002D0C0000}"/>
    <cellStyle name="Code 32" xfId="3119" xr:uid="{00000000-0005-0000-0000-00002E0C0000}"/>
    <cellStyle name="Code 33" xfId="3120" xr:uid="{00000000-0005-0000-0000-00002F0C0000}"/>
    <cellStyle name="Code 34" xfId="3121" xr:uid="{00000000-0005-0000-0000-0000300C0000}"/>
    <cellStyle name="Code 35" xfId="3122" xr:uid="{00000000-0005-0000-0000-0000310C0000}"/>
    <cellStyle name="Code 36" xfId="3123" xr:uid="{00000000-0005-0000-0000-0000320C0000}"/>
    <cellStyle name="Code 37" xfId="3124" xr:uid="{00000000-0005-0000-0000-0000330C0000}"/>
    <cellStyle name="Code 4" xfId="3125" xr:uid="{00000000-0005-0000-0000-0000340C0000}"/>
    <cellStyle name="Code 4 10" xfId="3126" xr:uid="{00000000-0005-0000-0000-0000350C0000}"/>
    <cellStyle name="Code 4 11" xfId="3127" xr:uid="{00000000-0005-0000-0000-0000360C0000}"/>
    <cellStyle name="Code 4 12" xfId="3128" xr:uid="{00000000-0005-0000-0000-0000370C0000}"/>
    <cellStyle name="Code 4 13" xfId="3129" xr:uid="{00000000-0005-0000-0000-0000380C0000}"/>
    <cellStyle name="Code 4 14" xfId="3130" xr:uid="{00000000-0005-0000-0000-0000390C0000}"/>
    <cellStyle name="Code 4 15" xfId="3131" xr:uid="{00000000-0005-0000-0000-00003A0C0000}"/>
    <cellStyle name="Code 4 16" xfId="3132" xr:uid="{00000000-0005-0000-0000-00003B0C0000}"/>
    <cellStyle name="Code 4 17" xfId="3133" xr:uid="{00000000-0005-0000-0000-00003C0C0000}"/>
    <cellStyle name="Code 4 18" xfId="3134" xr:uid="{00000000-0005-0000-0000-00003D0C0000}"/>
    <cellStyle name="Code 4 19" xfId="3135" xr:uid="{00000000-0005-0000-0000-00003E0C0000}"/>
    <cellStyle name="Code 4 2" xfId="3136" xr:uid="{00000000-0005-0000-0000-00003F0C0000}"/>
    <cellStyle name="Code 4 20" xfId="3137" xr:uid="{00000000-0005-0000-0000-0000400C0000}"/>
    <cellStyle name="Code 4 21" xfId="3138" xr:uid="{00000000-0005-0000-0000-0000410C0000}"/>
    <cellStyle name="Code 4 22" xfId="3139" xr:uid="{00000000-0005-0000-0000-0000420C0000}"/>
    <cellStyle name="Code 4 3" xfId="3140" xr:uid="{00000000-0005-0000-0000-0000430C0000}"/>
    <cellStyle name="Code 4 4" xfId="3141" xr:uid="{00000000-0005-0000-0000-0000440C0000}"/>
    <cellStyle name="Code 4 5" xfId="3142" xr:uid="{00000000-0005-0000-0000-0000450C0000}"/>
    <cellStyle name="Code 4 6" xfId="3143" xr:uid="{00000000-0005-0000-0000-0000460C0000}"/>
    <cellStyle name="Code 4 7" xfId="3144" xr:uid="{00000000-0005-0000-0000-0000470C0000}"/>
    <cellStyle name="Code 4 8" xfId="3145" xr:uid="{00000000-0005-0000-0000-0000480C0000}"/>
    <cellStyle name="Code 4 9" xfId="3146" xr:uid="{00000000-0005-0000-0000-0000490C0000}"/>
    <cellStyle name="Code 5" xfId="3147" xr:uid="{00000000-0005-0000-0000-00004A0C0000}"/>
    <cellStyle name="Code 5 10" xfId="3148" xr:uid="{00000000-0005-0000-0000-00004B0C0000}"/>
    <cellStyle name="Code 5 11" xfId="3149" xr:uid="{00000000-0005-0000-0000-00004C0C0000}"/>
    <cellStyle name="Code 5 12" xfId="3150" xr:uid="{00000000-0005-0000-0000-00004D0C0000}"/>
    <cellStyle name="Code 5 13" xfId="3151" xr:uid="{00000000-0005-0000-0000-00004E0C0000}"/>
    <cellStyle name="Code 5 14" xfId="3152" xr:uid="{00000000-0005-0000-0000-00004F0C0000}"/>
    <cellStyle name="Code 5 15" xfId="3153" xr:uid="{00000000-0005-0000-0000-0000500C0000}"/>
    <cellStyle name="Code 5 16" xfId="3154" xr:uid="{00000000-0005-0000-0000-0000510C0000}"/>
    <cellStyle name="Code 5 17" xfId="3155" xr:uid="{00000000-0005-0000-0000-0000520C0000}"/>
    <cellStyle name="Code 5 18" xfId="3156" xr:uid="{00000000-0005-0000-0000-0000530C0000}"/>
    <cellStyle name="Code 5 19" xfId="3157" xr:uid="{00000000-0005-0000-0000-0000540C0000}"/>
    <cellStyle name="Code 5 2" xfId="3158" xr:uid="{00000000-0005-0000-0000-0000550C0000}"/>
    <cellStyle name="Code 5 20" xfId="3159" xr:uid="{00000000-0005-0000-0000-0000560C0000}"/>
    <cellStyle name="Code 5 21" xfId="3160" xr:uid="{00000000-0005-0000-0000-0000570C0000}"/>
    <cellStyle name="Code 5 22" xfId="3161" xr:uid="{00000000-0005-0000-0000-0000580C0000}"/>
    <cellStyle name="Code 5 3" xfId="3162" xr:uid="{00000000-0005-0000-0000-0000590C0000}"/>
    <cellStyle name="Code 5 4" xfId="3163" xr:uid="{00000000-0005-0000-0000-00005A0C0000}"/>
    <cellStyle name="Code 5 5" xfId="3164" xr:uid="{00000000-0005-0000-0000-00005B0C0000}"/>
    <cellStyle name="Code 5 6" xfId="3165" xr:uid="{00000000-0005-0000-0000-00005C0C0000}"/>
    <cellStyle name="Code 5 7" xfId="3166" xr:uid="{00000000-0005-0000-0000-00005D0C0000}"/>
    <cellStyle name="Code 5 8" xfId="3167" xr:uid="{00000000-0005-0000-0000-00005E0C0000}"/>
    <cellStyle name="Code 5 9" xfId="3168" xr:uid="{00000000-0005-0000-0000-00005F0C0000}"/>
    <cellStyle name="Code 6" xfId="3169" xr:uid="{00000000-0005-0000-0000-0000600C0000}"/>
    <cellStyle name="Code 6 10" xfId="3170" xr:uid="{00000000-0005-0000-0000-0000610C0000}"/>
    <cellStyle name="Code 6 11" xfId="3171" xr:uid="{00000000-0005-0000-0000-0000620C0000}"/>
    <cellStyle name="Code 6 12" xfId="3172" xr:uid="{00000000-0005-0000-0000-0000630C0000}"/>
    <cellStyle name="Code 6 13" xfId="3173" xr:uid="{00000000-0005-0000-0000-0000640C0000}"/>
    <cellStyle name="Code 6 14" xfId="3174" xr:uid="{00000000-0005-0000-0000-0000650C0000}"/>
    <cellStyle name="Code 6 15" xfId="3175" xr:uid="{00000000-0005-0000-0000-0000660C0000}"/>
    <cellStyle name="Code 6 16" xfId="3176" xr:uid="{00000000-0005-0000-0000-0000670C0000}"/>
    <cellStyle name="Code 6 17" xfId="3177" xr:uid="{00000000-0005-0000-0000-0000680C0000}"/>
    <cellStyle name="Code 6 18" xfId="3178" xr:uid="{00000000-0005-0000-0000-0000690C0000}"/>
    <cellStyle name="Code 6 19" xfId="3179" xr:uid="{00000000-0005-0000-0000-00006A0C0000}"/>
    <cellStyle name="Code 6 2" xfId="3180" xr:uid="{00000000-0005-0000-0000-00006B0C0000}"/>
    <cellStyle name="Code 6 20" xfId="3181" xr:uid="{00000000-0005-0000-0000-00006C0C0000}"/>
    <cellStyle name="Code 6 21" xfId="3182" xr:uid="{00000000-0005-0000-0000-00006D0C0000}"/>
    <cellStyle name="Code 6 22" xfId="3183" xr:uid="{00000000-0005-0000-0000-00006E0C0000}"/>
    <cellStyle name="Code 6 3" xfId="3184" xr:uid="{00000000-0005-0000-0000-00006F0C0000}"/>
    <cellStyle name="Code 6 4" xfId="3185" xr:uid="{00000000-0005-0000-0000-0000700C0000}"/>
    <cellStyle name="Code 6 5" xfId="3186" xr:uid="{00000000-0005-0000-0000-0000710C0000}"/>
    <cellStyle name="Code 6 6" xfId="3187" xr:uid="{00000000-0005-0000-0000-0000720C0000}"/>
    <cellStyle name="Code 6 7" xfId="3188" xr:uid="{00000000-0005-0000-0000-0000730C0000}"/>
    <cellStyle name="Code 6 8" xfId="3189" xr:uid="{00000000-0005-0000-0000-0000740C0000}"/>
    <cellStyle name="Code 6 9" xfId="3190" xr:uid="{00000000-0005-0000-0000-0000750C0000}"/>
    <cellStyle name="Code 7" xfId="3191" xr:uid="{00000000-0005-0000-0000-0000760C0000}"/>
    <cellStyle name="Code 7 10" xfId="3192" xr:uid="{00000000-0005-0000-0000-0000770C0000}"/>
    <cellStyle name="Code 7 11" xfId="3193" xr:uid="{00000000-0005-0000-0000-0000780C0000}"/>
    <cellStyle name="Code 7 12" xfId="3194" xr:uid="{00000000-0005-0000-0000-0000790C0000}"/>
    <cellStyle name="Code 7 13" xfId="3195" xr:uid="{00000000-0005-0000-0000-00007A0C0000}"/>
    <cellStyle name="Code 7 14" xfId="3196" xr:uid="{00000000-0005-0000-0000-00007B0C0000}"/>
    <cellStyle name="Code 7 15" xfId="3197" xr:uid="{00000000-0005-0000-0000-00007C0C0000}"/>
    <cellStyle name="Code 7 16" xfId="3198" xr:uid="{00000000-0005-0000-0000-00007D0C0000}"/>
    <cellStyle name="Code 7 17" xfId="3199" xr:uid="{00000000-0005-0000-0000-00007E0C0000}"/>
    <cellStyle name="Code 7 18" xfId="3200" xr:uid="{00000000-0005-0000-0000-00007F0C0000}"/>
    <cellStyle name="Code 7 19" xfId="3201" xr:uid="{00000000-0005-0000-0000-0000800C0000}"/>
    <cellStyle name="Code 7 2" xfId="3202" xr:uid="{00000000-0005-0000-0000-0000810C0000}"/>
    <cellStyle name="Code 7 20" xfId="3203" xr:uid="{00000000-0005-0000-0000-0000820C0000}"/>
    <cellStyle name="Code 7 21" xfId="3204" xr:uid="{00000000-0005-0000-0000-0000830C0000}"/>
    <cellStyle name="Code 7 22" xfId="3205" xr:uid="{00000000-0005-0000-0000-0000840C0000}"/>
    <cellStyle name="Code 7 3" xfId="3206" xr:uid="{00000000-0005-0000-0000-0000850C0000}"/>
    <cellStyle name="Code 7 4" xfId="3207" xr:uid="{00000000-0005-0000-0000-0000860C0000}"/>
    <cellStyle name="Code 7 5" xfId="3208" xr:uid="{00000000-0005-0000-0000-0000870C0000}"/>
    <cellStyle name="Code 7 6" xfId="3209" xr:uid="{00000000-0005-0000-0000-0000880C0000}"/>
    <cellStyle name="Code 7 7" xfId="3210" xr:uid="{00000000-0005-0000-0000-0000890C0000}"/>
    <cellStyle name="Code 7 8" xfId="3211" xr:uid="{00000000-0005-0000-0000-00008A0C0000}"/>
    <cellStyle name="Code 7 9" xfId="3212" xr:uid="{00000000-0005-0000-0000-00008B0C0000}"/>
    <cellStyle name="Code 8" xfId="3213" xr:uid="{00000000-0005-0000-0000-00008C0C0000}"/>
    <cellStyle name="Code 8 10" xfId="3214" xr:uid="{00000000-0005-0000-0000-00008D0C0000}"/>
    <cellStyle name="Code 8 11" xfId="3215" xr:uid="{00000000-0005-0000-0000-00008E0C0000}"/>
    <cellStyle name="Code 8 12" xfId="3216" xr:uid="{00000000-0005-0000-0000-00008F0C0000}"/>
    <cellStyle name="Code 8 13" xfId="3217" xr:uid="{00000000-0005-0000-0000-0000900C0000}"/>
    <cellStyle name="Code 8 14" xfId="3218" xr:uid="{00000000-0005-0000-0000-0000910C0000}"/>
    <cellStyle name="Code 8 15" xfId="3219" xr:uid="{00000000-0005-0000-0000-0000920C0000}"/>
    <cellStyle name="Code 8 16" xfId="3220" xr:uid="{00000000-0005-0000-0000-0000930C0000}"/>
    <cellStyle name="Code 8 17" xfId="3221" xr:uid="{00000000-0005-0000-0000-0000940C0000}"/>
    <cellStyle name="Code 8 18" xfId="3222" xr:uid="{00000000-0005-0000-0000-0000950C0000}"/>
    <cellStyle name="Code 8 19" xfId="3223" xr:uid="{00000000-0005-0000-0000-0000960C0000}"/>
    <cellStyle name="Code 8 2" xfId="3224" xr:uid="{00000000-0005-0000-0000-0000970C0000}"/>
    <cellStyle name="Code 8 20" xfId="3225" xr:uid="{00000000-0005-0000-0000-0000980C0000}"/>
    <cellStyle name="Code 8 21" xfId="3226" xr:uid="{00000000-0005-0000-0000-0000990C0000}"/>
    <cellStyle name="Code 8 22" xfId="3227" xr:uid="{00000000-0005-0000-0000-00009A0C0000}"/>
    <cellStyle name="Code 8 3" xfId="3228" xr:uid="{00000000-0005-0000-0000-00009B0C0000}"/>
    <cellStyle name="Code 8 4" xfId="3229" xr:uid="{00000000-0005-0000-0000-00009C0C0000}"/>
    <cellStyle name="Code 8 5" xfId="3230" xr:uid="{00000000-0005-0000-0000-00009D0C0000}"/>
    <cellStyle name="Code 8 6" xfId="3231" xr:uid="{00000000-0005-0000-0000-00009E0C0000}"/>
    <cellStyle name="Code 8 7" xfId="3232" xr:uid="{00000000-0005-0000-0000-00009F0C0000}"/>
    <cellStyle name="Code 8 8" xfId="3233" xr:uid="{00000000-0005-0000-0000-0000A00C0000}"/>
    <cellStyle name="Code 8 9" xfId="3234" xr:uid="{00000000-0005-0000-0000-0000A10C0000}"/>
    <cellStyle name="Code 9" xfId="3235" xr:uid="{00000000-0005-0000-0000-0000A20C0000}"/>
    <cellStyle name="Code 9 10" xfId="3236" xr:uid="{00000000-0005-0000-0000-0000A30C0000}"/>
    <cellStyle name="Code 9 11" xfId="3237" xr:uid="{00000000-0005-0000-0000-0000A40C0000}"/>
    <cellStyle name="Code 9 12" xfId="3238" xr:uid="{00000000-0005-0000-0000-0000A50C0000}"/>
    <cellStyle name="Code 9 13" xfId="3239" xr:uid="{00000000-0005-0000-0000-0000A60C0000}"/>
    <cellStyle name="Code 9 14" xfId="3240" xr:uid="{00000000-0005-0000-0000-0000A70C0000}"/>
    <cellStyle name="Code 9 15" xfId="3241" xr:uid="{00000000-0005-0000-0000-0000A80C0000}"/>
    <cellStyle name="Code 9 16" xfId="3242" xr:uid="{00000000-0005-0000-0000-0000A90C0000}"/>
    <cellStyle name="Code 9 17" xfId="3243" xr:uid="{00000000-0005-0000-0000-0000AA0C0000}"/>
    <cellStyle name="Code 9 18" xfId="3244" xr:uid="{00000000-0005-0000-0000-0000AB0C0000}"/>
    <cellStyle name="Code 9 19" xfId="3245" xr:uid="{00000000-0005-0000-0000-0000AC0C0000}"/>
    <cellStyle name="Code 9 2" xfId="3246" xr:uid="{00000000-0005-0000-0000-0000AD0C0000}"/>
    <cellStyle name="Code 9 20" xfId="3247" xr:uid="{00000000-0005-0000-0000-0000AE0C0000}"/>
    <cellStyle name="Code 9 21" xfId="3248" xr:uid="{00000000-0005-0000-0000-0000AF0C0000}"/>
    <cellStyle name="Code 9 22" xfId="3249" xr:uid="{00000000-0005-0000-0000-0000B00C0000}"/>
    <cellStyle name="Code 9 3" xfId="3250" xr:uid="{00000000-0005-0000-0000-0000B10C0000}"/>
    <cellStyle name="Code 9 4" xfId="3251" xr:uid="{00000000-0005-0000-0000-0000B20C0000}"/>
    <cellStyle name="Code 9 5" xfId="3252" xr:uid="{00000000-0005-0000-0000-0000B30C0000}"/>
    <cellStyle name="Code 9 6" xfId="3253" xr:uid="{00000000-0005-0000-0000-0000B40C0000}"/>
    <cellStyle name="Code 9 7" xfId="3254" xr:uid="{00000000-0005-0000-0000-0000B50C0000}"/>
    <cellStyle name="Code 9 8" xfId="3255" xr:uid="{00000000-0005-0000-0000-0000B60C0000}"/>
    <cellStyle name="Code 9 9" xfId="3256" xr:uid="{00000000-0005-0000-0000-0000B70C0000}"/>
    <cellStyle name="Code Section" xfId="3257" xr:uid="{00000000-0005-0000-0000-0000B80C0000}"/>
    <cellStyle name="Code Section 10" xfId="3258" xr:uid="{00000000-0005-0000-0000-0000B90C0000}"/>
    <cellStyle name="Code Section 11" xfId="3259" xr:uid="{00000000-0005-0000-0000-0000BA0C0000}"/>
    <cellStyle name="Code Section 12" xfId="3260" xr:uid="{00000000-0005-0000-0000-0000BB0C0000}"/>
    <cellStyle name="Code Section 2" xfId="3261" xr:uid="{00000000-0005-0000-0000-0000BC0C0000}"/>
    <cellStyle name="Code Section 2 2" xfId="3262" xr:uid="{00000000-0005-0000-0000-0000BD0C0000}"/>
    <cellStyle name="Code Section 3" xfId="3263" xr:uid="{00000000-0005-0000-0000-0000BE0C0000}"/>
    <cellStyle name="Code Section 3 2" xfId="3264" xr:uid="{00000000-0005-0000-0000-0000BF0C0000}"/>
    <cellStyle name="Code Section 4" xfId="3265" xr:uid="{00000000-0005-0000-0000-0000C00C0000}"/>
    <cellStyle name="Code Section 4 2" xfId="3266" xr:uid="{00000000-0005-0000-0000-0000C10C0000}"/>
    <cellStyle name="Code Section 5" xfId="3267" xr:uid="{00000000-0005-0000-0000-0000C20C0000}"/>
    <cellStyle name="Code Section 5 2" xfId="3268" xr:uid="{00000000-0005-0000-0000-0000C30C0000}"/>
    <cellStyle name="Code Section 6" xfId="3269" xr:uid="{00000000-0005-0000-0000-0000C40C0000}"/>
    <cellStyle name="Code Section 6 2" xfId="3270" xr:uid="{00000000-0005-0000-0000-0000C50C0000}"/>
    <cellStyle name="Code Section 7" xfId="3271" xr:uid="{00000000-0005-0000-0000-0000C60C0000}"/>
    <cellStyle name="Code Section 7 2" xfId="3272" xr:uid="{00000000-0005-0000-0000-0000C70C0000}"/>
    <cellStyle name="Code Section 8" xfId="3273" xr:uid="{00000000-0005-0000-0000-0000C80C0000}"/>
    <cellStyle name="Code Section 8 2" xfId="3274" xr:uid="{00000000-0005-0000-0000-0000C90C0000}"/>
    <cellStyle name="Code Section 9" xfId="3275" xr:uid="{00000000-0005-0000-0000-0000CA0C0000}"/>
    <cellStyle name="Code Section 9 2" xfId="3276" xr:uid="{00000000-0005-0000-0000-0000CB0C0000}"/>
    <cellStyle name="ColHeading" xfId="3277" xr:uid="{00000000-0005-0000-0000-0000CC0C0000}"/>
    <cellStyle name="Column Heading" xfId="3278" xr:uid="{00000000-0005-0000-0000-0000CD0C0000}"/>
    <cellStyle name="Column Title" xfId="3279" xr:uid="{00000000-0005-0000-0000-0000CE0C0000}"/>
    <cellStyle name="Comma  - Style1" xfId="3280" xr:uid="{00000000-0005-0000-0000-0000CF0C0000}"/>
    <cellStyle name="Comma  - Style2" xfId="3281" xr:uid="{00000000-0005-0000-0000-0000D00C0000}"/>
    <cellStyle name="Comma  - Style3" xfId="3282" xr:uid="{00000000-0005-0000-0000-0000D10C0000}"/>
    <cellStyle name="Comma  - Style4" xfId="3283" xr:uid="{00000000-0005-0000-0000-0000D20C0000}"/>
    <cellStyle name="Comma  - Style5" xfId="3284" xr:uid="{00000000-0005-0000-0000-0000D30C0000}"/>
    <cellStyle name="Comma  - Style6" xfId="3285" xr:uid="{00000000-0005-0000-0000-0000D40C0000}"/>
    <cellStyle name="Comma  - Style7" xfId="3286" xr:uid="{00000000-0005-0000-0000-0000D50C0000}"/>
    <cellStyle name="Comma  - Style8" xfId="3287" xr:uid="{00000000-0005-0000-0000-0000D60C0000}"/>
    <cellStyle name="Comma [0]_irl tel sep5" xfId="3288" xr:uid="{00000000-0005-0000-0000-0000D70C0000}"/>
    <cellStyle name="Comma [00]" xfId="3289" xr:uid="{00000000-0005-0000-0000-0000D80C0000}"/>
    <cellStyle name="Comma [1]" xfId="3290" xr:uid="{00000000-0005-0000-0000-0000D90C0000}"/>
    <cellStyle name="Comma [2]" xfId="3291" xr:uid="{00000000-0005-0000-0000-0000DA0C0000}"/>
    <cellStyle name="Comma [3]" xfId="3292" xr:uid="{00000000-0005-0000-0000-0000DB0C0000}"/>
    <cellStyle name="Comma 0" xfId="3293" xr:uid="{00000000-0005-0000-0000-0000DC0C0000}"/>
    <cellStyle name="Comma 0*" xfId="3294" xr:uid="{00000000-0005-0000-0000-0000DD0C0000}"/>
    <cellStyle name="Comma 2" xfId="3295" xr:uid="{00000000-0005-0000-0000-0000DE0C0000}"/>
    <cellStyle name="Comma 3" xfId="3296" xr:uid="{00000000-0005-0000-0000-0000DF0C0000}"/>
    <cellStyle name="Comma(1)" xfId="3297" xr:uid="{00000000-0005-0000-0000-0000E00C0000}"/>
    <cellStyle name="Comma(1) 2" xfId="3298" xr:uid="{00000000-0005-0000-0000-0000E10C0000}"/>
    <cellStyle name="Comma_Axmann Utopia toolbox all_in_one" xfId="3299" xr:uid="{00000000-0005-0000-0000-0000E20C0000}"/>
    <cellStyle name="Comma0" xfId="3300" xr:uid="{00000000-0005-0000-0000-0000E30C0000}"/>
    <cellStyle name="Comma0 - Modelo1" xfId="3301" xr:uid="{00000000-0005-0000-0000-0000E40C0000}"/>
    <cellStyle name="Comma0 - Style1" xfId="3302" xr:uid="{00000000-0005-0000-0000-0000E50C0000}"/>
    <cellStyle name="Comma0 2" xfId="3303" xr:uid="{00000000-0005-0000-0000-0000E60C0000}"/>
    <cellStyle name="Comma0 3" xfId="3304" xr:uid="{00000000-0005-0000-0000-0000E70C0000}"/>
    <cellStyle name="Comma0 4" xfId="3305" xr:uid="{00000000-0005-0000-0000-0000E80C0000}"/>
    <cellStyle name="Comma0 5" xfId="3306" xr:uid="{00000000-0005-0000-0000-0000E90C0000}"/>
    <cellStyle name="Comma0 6" xfId="3307" xr:uid="{00000000-0005-0000-0000-0000EA0C0000}"/>
    <cellStyle name="Comma1 - Modelo2" xfId="3308" xr:uid="{00000000-0005-0000-0000-0000EB0C0000}"/>
    <cellStyle name="Comma1 - Style2" xfId="3309" xr:uid="{00000000-0005-0000-0000-0000EC0C0000}"/>
    <cellStyle name="Company" xfId="3310" xr:uid="{00000000-0005-0000-0000-0000ED0C0000}"/>
    <cellStyle name="CompanyName" xfId="3311" xr:uid="{00000000-0005-0000-0000-0000EE0C0000}"/>
    <cellStyle name="Coname" xfId="3312" xr:uid="{00000000-0005-0000-0000-0000EF0C0000}"/>
    <cellStyle name="Coname 2" xfId="3313" xr:uid="{00000000-0005-0000-0000-0000F00C0000}"/>
    <cellStyle name="Coname 2 2" xfId="3314" xr:uid="{00000000-0005-0000-0000-0000F10C0000}"/>
    <cellStyle name="Coname 2 3" xfId="3315" xr:uid="{00000000-0005-0000-0000-0000F20C0000}"/>
    <cellStyle name="Coname 2 4" xfId="3316" xr:uid="{00000000-0005-0000-0000-0000F30C0000}"/>
    <cellStyle name="Coname 2 5" xfId="3317" xr:uid="{00000000-0005-0000-0000-0000F40C0000}"/>
    <cellStyle name="Coname 3" xfId="3318" xr:uid="{00000000-0005-0000-0000-0000F50C0000}"/>
    <cellStyle name="Coname 3 2" xfId="3319" xr:uid="{00000000-0005-0000-0000-0000F60C0000}"/>
    <cellStyle name="Coname 3 3" xfId="3320" xr:uid="{00000000-0005-0000-0000-0000F70C0000}"/>
    <cellStyle name="Coname 3 4" xfId="3321" xr:uid="{00000000-0005-0000-0000-0000F80C0000}"/>
    <cellStyle name="Coname 4" xfId="3322" xr:uid="{00000000-0005-0000-0000-0000F90C0000}"/>
    <cellStyle name="Coname 4 10" xfId="3323" xr:uid="{00000000-0005-0000-0000-0000FA0C0000}"/>
    <cellStyle name="Coname 4 11" xfId="3324" xr:uid="{00000000-0005-0000-0000-0000FB0C0000}"/>
    <cellStyle name="Coname 4 12" xfId="3325" xr:uid="{00000000-0005-0000-0000-0000FC0C0000}"/>
    <cellStyle name="Coname 4 13" xfId="3326" xr:uid="{00000000-0005-0000-0000-0000FD0C0000}"/>
    <cellStyle name="Coname 4 14" xfId="3327" xr:uid="{00000000-0005-0000-0000-0000FE0C0000}"/>
    <cellStyle name="Coname 4 15" xfId="3328" xr:uid="{00000000-0005-0000-0000-0000FF0C0000}"/>
    <cellStyle name="Coname 4 16" xfId="3329" xr:uid="{00000000-0005-0000-0000-0000000D0000}"/>
    <cellStyle name="Coname 4 17" xfId="3330" xr:uid="{00000000-0005-0000-0000-0000010D0000}"/>
    <cellStyle name="Coname 4 18" xfId="3331" xr:uid="{00000000-0005-0000-0000-0000020D0000}"/>
    <cellStyle name="Coname 4 19" xfId="3332" xr:uid="{00000000-0005-0000-0000-0000030D0000}"/>
    <cellStyle name="Coname 4 2" xfId="3333" xr:uid="{00000000-0005-0000-0000-0000040D0000}"/>
    <cellStyle name="Coname 4 20" xfId="3334" xr:uid="{00000000-0005-0000-0000-0000050D0000}"/>
    <cellStyle name="Coname 4 21" xfId="3335" xr:uid="{00000000-0005-0000-0000-0000060D0000}"/>
    <cellStyle name="Coname 4 22" xfId="3336" xr:uid="{00000000-0005-0000-0000-0000070D0000}"/>
    <cellStyle name="Coname 4 3" xfId="3337" xr:uid="{00000000-0005-0000-0000-0000080D0000}"/>
    <cellStyle name="Coname 4 4" xfId="3338" xr:uid="{00000000-0005-0000-0000-0000090D0000}"/>
    <cellStyle name="Coname 4 5" xfId="3339" xr:uid="{00000000-0005-0000-0000-00000A0D0000}"/>
    <cellStyle name="Coname 4 6" xfId="3340" xr:uid="{00000000-0005-0000-0000-00000B0D0000}"/>
    <cellStyle name="Coname 4 7" xfId="3341" xr:uid="{00000000-0005-0000-0000-00000C0D0000}"/>
    <cellStyle name="Coname 4 8" xfId="3342" xr:uid="{00000000-0005-0000-0000-00000D0D0000}"/>
    <cellStyle name="Coname 4 9" xfId="3343" xr:uid="{00000000-0005-0000-0000-00000E0D0000}"/>
    <cellStyle name="Coname 5" xfId="3344" xr:uid="{00000000-0005-0000-0000-00000F0D0000}"/>
    <cellStyle name="Coname 6" xfId="3345" xr:uid="{00000000-0005-0000-0000-0000100D0000}"/>
    <cellStyle name="Coname 7" xfId="3346" xr:uid="{00000000-0005-0000-0000-0000110D0000}"/>
    <cellStyle name="Coname 8" xfId="3347" xr:uid="{00000000-0005-0000-0000-0000120D0000}"/>
    <cellStyle name="Conor 1" xfId="3348" xr:uid="{00000000-0005-0000-0000-0000130D0000}"/>
    <cellStyle name="Conor1" xfId="3349" xr:uid="{00000000-0005-0000-0000-0000140D0000}"/>
    <cellStyle name="Conor2" xfId="3350" xr:uid="{00000000-0005-0000-0000-0000150D0000}"/>
    <cellStyle name="Credit" xfId="3351" xr:uid="{00000000-0005-0000-0000-0000160D0000}"/>
    <cellStyle name="Credit subtotal" xfId="3352" xr:uid="{00000000-0005-0000-0000-0000170D0000}"/>
    <cellStyle name="Credit subtotal 10" xfId="3353" xr:uid="{00000000-0005-0000-0000-0000180D0000}"/>
    <cellStyle name="Credit subtotal 2" xfId="3354" xr:uid="{00000000-0005-0000-0000-0000190D0000}"/>
    <cellStyle name="Credit subtotal 2 10" xfId="3355" xr:uid="{00000000-0005-0000-0000-00001A0D0000}"/>
    <cellStyle name="Credit subtotal 2 11" xfId="3356" xr:uid="{00000000-0005-0000-0000-00001B0D0000}"/>
    <cellStyle name="Credit subtotal 2 2" xfId="3357" xr:uid="{00000000-0005-0000-0000-00001C0D0000}"/>
    <cellStyle name="Credit subtotal 2 3" xfId="3358" xr:uid="{00000000-0005-0000-0000-00001D0D0000}"/>
    <cellStyle name="Credit subtotal 2 4" xfId="3359" xr:uid="{00000000-0005-0000-0000-00001E0D0000}"/>
    <cellStyle name="Credit subtotal 2 5" xfId="3360" xr:uid="{00000000-0005-0000-0000-00001F0D0000}"/>
    <cellStyle name="Credit subtotal 2 6" xfId="3361" xr:uid="{00000000-0005-0000-0000-0000200D0000}"/>
    <cellStyle name="Credit subtotal 2 7" xfId="3362" xr:uid="{00000000-0005-0000-0000-0000210D0000}"/>
    <cellStyle name="Credit subtotal 2 8" xfId="3363" xr:uid="{00000000-0005-0000-0000-0000220D0000}"/>
    <cellStyle name="Credit subtotal 2 9" xfId="3364" xr:uid="{00000000-0005-0000-0000-0000230D0000}"/>
    <cellStyle name="Credit subtotal 3" xfId="3365" xr:uid="{00000000-0005-0000-0000-0000240D0000}"/>
    <cellStyle name="Credit subtotal 3 10" xfId="3366" xr:uid="{00000000-0005-0000-0000-0000250D0000}"/>
    <cellStyle name="Credit subtotal 3 11" xfId="3367" xr:uid="{00000000-0005-0000-0000-0000260D0000}"/>
    <cellStyle name="Credit subtotal 3 12" xfId="3368" xr:uid="{00000000-0005-0000-0000-0000270D0000}"/>
    <cellStyle name="Credit subtotal 3 13" xfId="3369" xr:uid="{00000000-0005-0000-0000-0000280D0000}"/>
    <cellStyle name="Credit subtotal 3 2" xfId="3370" xr:uid="{00000000-0005-0000-0000-0000290D0000}"/>
    <cellStyle name="Credit subtotal 3 3" xfId="3371" xr:uid="{00000000-0005-0000-0000-00002A0D0000}"/>
    <cellStyle name="Credit subtotal 3 4" xfId="3372" xr:uid="{00000000-0005-0000-0000-00002B0D0000}"/>
    <cellStyle name="Credit subtotal 3 5" xfId="3373" xr:uid="{00000000-0005-0000-0000-00002C0D0000}"/>
    <cellStyle name="Credit subtotal 3 6" xfId="3374" xr:uid="{00000000-0005-0000-0000-00002D0D0000}"/>
    <cellStyle name="Credit subtotal 3 7" xfId="3375" xr:uid="{00000000-0005-0000-0000-00002E0D0000}"/>
    <cellStyle name="Credit subtotal 3 8" xfId="3376" xr:uid="{00000000-0005-0000-0000-00002F0D0000}"/>
    <cellStyle name="Credit subtotal 3 9" xfId="3377" xr:uid="{00000000-0005-0000-0000-0000300D0000}"/>
    <cellStyle name="Credit subtotal 4" xfId="3378" xr:uid="{00000000-0005-0000-0000-0000310D0000}"/>
    <cellStyle name="Credit subtotal 4 10" xfId="3379" xr:uid="{00000000-0005-0000-0000-0000320D0000}"/>
    <cellStyle name="Credit subtotal 4 11" xfId="3380" xr:uid="{00000000-0005-0000-0000-0000330D0000}"/>
    <cellStyle name="Credit subtotal 4 12" xfId="3381" xr:uid="{00000000-0005-0000-0000-0000340D0000}"/>
    <cellStyle name="Credit subtotal 4 13" xfId="3382" xr:uid="{00000000-0005-0000-0000-0000350D0000}"/>
    <cellStyle name="Credit subtotal 4 2" xfId="3383" xr:uid="{00000000-0005-0000-0000-0000360D0000}"/>
    <cellStyle name="Credit subtotal 4 3" xfId="3384" xr:uid="{00000000-0005-0000-0000-0000370D0000}"/>
    <cellStyle name="Credit subtotal 4 4" xfId="3385" xr:uid="{00000000-0005-0000-0000-0000380D0000}"/>
    <cellStyle name="Credit subtotal 4 5" xfId="3386" xr:uid="{00000000-0005-0000-0000-0000390D0000}"/>
    <cellStyle name="Credit subtotal 4 6" xfId="3387" xr:uid="{00000000-0005-0000-0000-00003A0D0000}"/>
    <cellStyle name="Credit subtotal 4 7" xfId="3388" xr:uid="{00000000-0005-0000-0000-00003B0D0000}"/>
    <cellStyle name="Credit subtotal 4 8" xfId="3389" xr:uid="{00000000-0005-0000-0000-00003C0D0000}"/>
    <cellStyle name="Credit subtotal 4 9" xfId="3390" xr:uid="{00000000-0005-0000-0000-00003D0D0000}"/>
    <cellStyle name="Credit subtotal 5" xfId="3391" xr:uid="{00000000-0005-0000-0000-00003E0D0000}"/>
    <cellStyle name="Credit subtotal 5 10" xfId="3392" xr:uid="{00000000-0005-0000-0000-00003F0D0000}"/>
    <cellStyle name="Credit subtotal 5 2" xfId="3393" xr:uid="{00000000-0005-0000-0000-0000400D0000}"/>
    <cellStyle name="Credit subtotal 5 3" xfId="3394" xr:uid="{00000000-0005-0000-0000-0000410D0000}"/>
    <cellStyle name="Credit subtotal 5 4" xfId="3395" xr:uid="{00000000-0005-0000-0000-0000420D0000}"/>
    <cellStyle name="Credit subtotal 5 5" xfId="3396" xr:uid="{00000000-0005-0000-0000-0000430D0000}"/>
    <cellStyle name="Credit subtotal 5 6" xfId="3397" xr:uid="{00000000-0005-0000-0000-0000440D0000}"/>
    <cellStyle name="Credit subtotal 5 7" xfId="3398" xr:uid="{00000000-0005-0000-0000-0000450D0000}"/>
    <cellStyle name="Credit subtotal 5 8" xfId="3399" xr:uid="{00000000-0005-0000-0000-0000460D0000}"/>
    <cellStyle name="Credit subtotal 5 9" xfId="3400" xr:uid="{00000000-0005-0000-0000-0000470D0000}"/>
    <cellStyle name="Credit subtotal 6" xfId="3401" xr:uid="{00000000-0005-0000-0000-0000480D0000}"/>
    <cellStyle name="Credit subtotal 6 10" xfId="3402" xr:uid="{00000000-0005-0000-0000-0000490D0000}"/>
    <cellStyle name="Credit subtotal 6 2" xfId="3403" xr:uid="{00000000-0005-0000-0000-00004A0D0000}"/>
    <cellStyle name="Credit subtotal 6 3" xfId="3404" xr:uid="{00000000-0005-0000-0000-00004B0D0000}"/>
    <cellStyle name="Credit subtotal 6 4" xfId="3405" xr:uid="{00000000-0005-0000-0000-00004C0D0000}"/>
    <cellStyle name="Credit subtotal 6 5" xfId="3406" xr:uid="{00000000-0005-0000-0000-00004D0D0000}"/>
    <cellStyle name="Credit subtotal 6 6" xfId="3407" xr:uid="{00000000-0005-0000-0000-00004E0D0000}"/>
    <cellStyle name="Credit subtotal 6 7" xfId="3408" xr:uid="{00000000-0005-0000-0000-00004F0D0000}"/>
    <cellStyle name="Credit subtotal 6 8" xfId="3409" xr:uid="{00000000-0005-0000-0000-0000500D0000}"/>
    <cellStyle name="Credit subtotal 6 9" xfId="3410" xr:uid="{00000000-0005-0000-0000-0000510D0000}"/>
    <cellStyle name="Credit subtotal 7" xfId="3411" xr:uid="{00000000-0005-0000-0000-0000520D0000}"/>
    <cellStyle name="Credit subtotal 8" xfId="3412" xr:uid="{00000000-0005-0000-0000-0000530D0000}"/>
    <cellStyle name="Credit subtotal 9" xfId="3413" xr:uid="{00000000-0005-0000-0000-0000540D0000}"/>
    <cellStyle name="Credit Total" xfId="3414" xr:uid="{00000000-0005-0000-0000-0000550D0000}"/>
    <cellStyle name="Credit_Tickmarks" xfId="3415" xr:uid="{00000000-0005-0000-0000-0000560D0000}"/>
    <cellStyle name="Çŕůčňíűé" xfId="3416" xr:uid="{00000000-0005-0000-0000-0000570D0000}"/>
    <cellStyle name="Çŕůčňíűé 2" xfId="3417" xr:uid="{00000000-0005-0000-0000-0000580D0000}"/>
    <cellStyle name="CurRatio" xfId="3418" xr:uid="{00000000-0005-0000-0000-0000590D0000}"/>
    <cellStyle name="Currency [0]" xfId="3419" xr:uid="{00000000-0005-0000-0000-00005A0D0000}"/>
    <cellStyle name="Currency [0] 2" xfId="3420" xr:uid="{00000000-0005-0000-0000-00005B0D0000}"/>
    <cellStyle name="Currency [0] 2 2" xfId="3421" xr:uid="{00000000-0005-0000-0000-00005C0D0000}"/>
    <cellStyle name="Currency [0] 2 3" xfId="3422" xr:uid="{00000000-0005-0000-0000-00005D0D0000}"/>
    <cellStyle name="Currency [0] 2 4" xfId="3423" xr:uid="{00000000-0005-0000-0000-00005E0D0000}"/>
    <cellStyle name="Currency [0] 2 5" xfId="3424" xr:uid="{00000000-0005-0000-0000-00005F0D0000}"/>
    <cellStyle name="Currency [0] 2 6" xfId="3425" xr:uid="{00000000-0005-0000-0000-0000600D0000}"/>
    <cellStyle name="Currency [0] 2 7" xfId="3426" xr:uid="{00000000-0005-0000-0000-0000610D0000}"/>
    <cellStyle name="Currency [0] 2 8" xfId="3427" xr:uid="{00000000-0005-0000-0000-0000620D0000}"/>
    <cellStyle name="Currency [0] 3" xfId="3428" xr:uid="{00000000-0005-0000-0000-0000630D0000}"/>
    <cellStyle name="Currency [0] 3 2" xfId="3429" xr:uid="{00000000-0005-0000-0000-0000640D0000}"/>
    <cellStyle name="Currency [0] 3 3" xfId="3430" xr:uid="{00000000-0005-0000-0000-0000650D0000}"/>
    <cellStyle name="Currency [0] 3 4" xfId="3431" xr:uid="{00000000-0005-0000-0000-0000660D0000}"/>
    <cellStyle name="Currency [0] 3 5" xfId="3432" xr:uid="{00000000-0005-0000-0000-0000670D0000}"/>
    <cellStyle name="Currency [0] 3 6" xfId="3433" xr:uid="{00000000-0005-0000-0000-0000680D0000}"/>
    <cellStyle name="Currency [0] 3 7" xfId="3434" xr:uid="{00000000-0005-0000-0000-0000690D0000}"/>
    <cellStyle name="Currency [0] 3 8" xfId="3435" xr:uid="{00000000-0005-0000-0000-00006A0D0000}"/>
    <cellStyle name="Currency [0] 4" xfId="3436" xr:uid="{00000000-0005-0000-0000-00006B0D0000}"/>
    <cellStyle name="Currency [0] 4 2" xfId="3437" xr:uid="{00000000-0005-0000-0000-00006C0D0000}"/>
    <cellStyle name="Currency [0] 4 3" xfId="3438" xr:uid="{00000000-0005-0000-0000-00006D0D0000}"/>
    <cellStyle name="Currency [0] 4 4" xfId="3439" xr:uid="{00000000-0005-0000-0000-00006E0D0000}"/>
    <cellStyle name="Currency [0] 4 5" xfId="3440" xr:uid="{00000000-0005-0000-0000-00006F0D0000}"/>
    <cellStyle name="Currency [0] 4 6" xfId="3441" xr:uid="{00000000-0005-0000-0000-0000700D0000}"/>
    <cellStyle name="Currency [0] 4 7" xfId="3442" xr:uid="{00000000-0005-0000-0000-0000710D0000}"/>
    <cellStyle name="Currency [0] 4 8" xfId="3443" xr:uid="{00000000-0005-0000-0000-0000720D0000}"/>
    <cellStyle name="Currency [0] 5" xfId="3444" xr:uid="{00000000-0005-0000-0000-0000730D0000}"/>
    <cellStyle name="Currency [0] 5 2" xfId="3445" xr:uid="{00000000-0005-0000-0000-0000740D0000}"/>
    <cellStyle name="Currency [0] 5 3" xfId="3446" xr:uid="{00000000-0005-0000-0000-0000750D0000}"/>
    <cellStyle name="Currency [0] 5 4" xfId="3447" xr:uid="{00000000-0005-0000-0000-0000760D0000}"/>
    <cellStyle name="Currency [0] 5 5" xfId="3448" xr:uid="{00000000-0005-0000-0000-0000770D0000}"/>
    <cellStyle name="Currency [0] 5 6" xfId="3449" xr:uid="{00000000-0005-0000-0000-0000780D0000}"/>
    <cellStyle name="Currency [0] 5 7" xfId="3450" xr:uid="{00000000-0005-0000-0000-0000790D0000}"/>
    <cellStyle name="Currency [0] 5 8" xfId="3451" xr:uid="{00000000-0005-0000-0000-00007A0D0000}"/>
    <cellStyle name="Currency [0] 6" xfId="3452" xr:uid="{00000000-0005-0000-0000-00007B0D0000}"/>
    <cellStyle name="Currency [0] 6 2" xfId="3453" xr:uid="{00000000-0005-0000-0000-00007C0D0000}"/>
    <cellStyle name="Currency [0] 7" xfId="3454" xr:uid="{00000000-0005-0000-0000-00007D0D0000}"/>
    <cellStyle name="Currency [0] 7 2" xfId="3455" xr:uid="{00000000-0005-0000-0000-00007E0D0000}"/>
    <cellStyle name="Currency [0] 8" xfId="3456" xr:uid="{00000000-0005-0000-0000-00007F0D0000}"/>
    <cellStyle name="Currency [0] 8 2" xfId="3457" xr:uid="{00000000-0005-0000-0000-0000800D0000}"/>
    <cellStyle name="Currency [00]" xfId="3458" xr:uid="{00000000-0005-0000-0000-0000810D0000}"/>
    <cellStyle name="Currency [1]" xfId="3459" xr:uid="{00000000-0005-0000-0000-0000820D0000}"/>
    <cellStyle name="Currency [2]" xfId="3460" xr:uid="{00000000-0005-0000-0000-0000830D0000}"/>
    <cellStyle name="Currency [3]" xfId="3461" xr:uid="{00000000-0005-0000-0000-0000840D0000}"/>
    <cellStyle name="Currency 0" xfId="3462" xr:uid="{00000000-0005-0000-0000-0000850D0000}"/>
    <cellStyle name="Currency 2" xfId="3463" xr:uid="{00000000-0005-0000-0000-0000860D0000}"/>
    <cellStyle name="Currency_irl tel sep5" xfId="3464" xr:uid="{00000000-0005-0000-0000-0000870D0000}"/>
    <cellStyle name="Currency0" xfId="3465" xr:uid="{00000000-0005-0000-0000-0000880D0000}"/>
    <cellStyle name="Currency0 2" xfId="3466" xr:uid="{00000000-0005-0000-0000-0000890D0000}"/>
    <cellStyle name="Currency2" xfId="3467" xr:uid="{00000000-0005-0000-0000-00008A0D0000}"/>
    <cellStyle name="CUS.Work.Area" xfId="3468" xr:uid="{00000000-0005-0000-0000-00008B0D0000}"/>
    <cellStyle name="d" xfId="3469" xr:uid="{00000000-0005-0000-0000-00008C0D0000}"/>
    <cellStyle name="Đ_x0010_" xfId="3470" xr:uid="{00000000-0005-0000-0000-00008D0D0000}"/>
    <cellStyle name="d 2" xfId="3471" xr:uid="{00000000-0005-0000-0000-00008E0D0000}"/>
    <cellStyle name="d 3" xfId="3472" xr:uid="{00000000-0005-0000-0000-00008F0D0000}"/>
    <cellStyle name="Dash" xfId="3473" xr:uid="{00000000-0005-0000-0000-0000900D0000}"/>
    <cellStyle name="Date" xfId="3474" xr:uid="{00000000-0005-0000-0000-0000910D0000}"/>
    <cellStyle name="date 2" xfId="3475" xr:uid="{00000000-0005-0000-0000-0000920D0000}"/>
    <cellStyle name="date 3" xfId="3476" xr:uid="{00000000-0005-0000-0000-0000930D0000}"/>
    <cellStyle name="Date Aligned" xfId="3477" xr:uid="{00000000-0005-0000-0000-0000940D0000}"/>
    <cellStyle name="Date Short" xfId="3478" xr:uid="{00000000-0005-0000-0000-0000950D0000}"/>
    <cellStyle name="Date, Long" xfId="3479" xr:uid="{00000000-0005-0000-0000-0000960D0000}"/>
    <cellStyle name="Date, Short" xfId="3480" xr:uid="{00000000-0005-0000-0000-0000970D0000}"/>
    <cellStyle name="Date_BV204 DCF Model" xfId="3481" xr:uid="{00000000-0005-0000-0000-0000980D0000}"/>
    <cellStyle name="Dateline" xfId="3482" xr:uid="{00000000-0005-0000-0000-0000990D0000}"/>
    <cellStyle name="Dateline 2" xfId="3483" xr:uid="{00000000-0005-0000-0000-00009A0D0000}"/>
    <cellStyle name="Dateline 3" xfId="3484" xr:uid="{00000000-0005-0000-0000-00009B0D0000}"/>
    <cellStyle name="Dateline 3 2" xfId="3485" xr:uid="{00000000-0005-0000-0000-00009C0D0000}"/>
    <cellStyle name="Dates" xfId="3486" xr:uid="{00000000-0005-0000-0000-00009D0D0000}"/>
    <cellStyle name="Dates 2" xfId="3487" xr:uid="{00000000-0005-0000-0000-00009E0D0000}"/>
    <cellStyle name="DateTime" xfId="3488" xr:uid="{00000000-0005-0000-0000-00009F0D0000}"/>
    <cellStyle name="Debit" xfId="3489" xr:uid="{00000000-0005-0000-0000-0000A00D0000}"/>
    <cellStyle name="Debit subtotal" xfId="3490" xr:uid="{00000000-0005-0000-0000-0000A10D0000}"/>
    <cellStyle name="Debit subtotal 10" xfId="3491" xr:uid="{00000000-0005-0000-0000-0000A20D0000}"/>
    <cellStyle name="Debit subtotal 2" xfId="3492" xr:uid="{00000000-0005-0000-0000-0000A30D0000}"/>
    <cellStyle name="Debit subtotal 2 10" xfId="3493" xr:uid="{00000000-0005-0000-0000-0000A40D0000}"/>
    <cellStyle name="Debit subtotal 2 11" xfId="3494" xr:uid="{00000000-0005-0000-0000-0000A50D0000}"/>
    <cellStyle name="Debit subtotal 2 2" xfId="3495" xr:uid="{00000000-0005-0000-0000-0000A60D0000}"/>
    <cellStyle name="Debit subtotal 2 3" xfId="3496" xr:uid="{00000000-0005-0000-0000-0000A70D0000}"/>
    <cellStyle name="Debit subtotal 2 4" xfId="3497" xr:uid="{00000000-0005-0000-0000-0000A80D0000}"/>
    <cellStyle name="Debit subtotal 2 5" xfId="3498" xr:uid="{00000000-0005-0000-0000-0000A90D0000}"/>
    <cellStyle name="Debit subtotal 2 6" xfId="3499" xr:uid="{00000000-0005-0000-0000-0000AA0D0000}"/>
    <cellStyle name="Debit subtotal 2 7" xfId="3500" xr:uid="{00000000-0005-0000-0000-0000AB0D0000}"/>
    <cellStyle name="Debit subtotal 2 8" xfId="3501" xr:uid="{00000000-0005-0000-0000-0000AC0D0000}"/>
    <cellStyle name="Debit subtotal 2 9" xfId="3502" xr:uid="{00000000-0005-0000-0000-0000AD0D0000}"/>
    <cellStyle name="Debit subtotal 3" xfId="3503" xr:uid="{00000000-0005-0000-0000-0000AE0D0000}"/>
    <cellStyle name="Debit subtotal 3 10" xfId="3504" xr:uid="{00000000-0005-0000-0000-0000AF0D0000}"/>
    <cellStyle name="Debit subtotal 3 11" xfId="3505" xr:uid="{00000000-0005-0000-0000-0000B00D0000}"/>
    <cellStyle name="Debit subtotal 3 12" xfId="3506" xr:uid="{00000000-0005-0000-0000-0000B10D0000}"/>
    <cellStyle name="Debit subtotal 3 13" xfId="3507" xr:uid="{00000000-0005-0000-0000-0000B20D0000}"/>
    <cellStyle name="Debit subtotal 3 2" xfId="3508" xr:uid="{00000000-0005-0000-0000-0000B30D0000}"/>
    <cellStyle name="Debit subtotal 3 3" xfId="3509" xr:uid="{00000000-0005-0000-0000-0000B40D0000}"/>
    <cellStyle name="Debit subtotal 3 4" xfId="3510" xr:uid="{00000000-0005-0000-0000-0000B50D0000}"/>
    <cellStyle name="Debit subtotal 3 5" xfId="3511" xr:uid="{00000000-0005-0000-0000-0000B60D0000}"/>
    <cellStyle name="Debit subtotal 3 6" xfId="3512" xr:uid="{00000000-0005-0000-0000-0000B70D0000}"/>
    <cellStyle name="Debit subtotal 3 7" xfId="3513" xr:uid="{00000000-0005-0000-0000-0000B80D0000}"/>
    <cellStyle name="Debit subtotal 3 8" xfId="3514" xr:uid="{00000000-0005-0000-0000-0000B90D0000}"/>
    <cellStyle name="Debit subtotal 3 9" xfId="3515" xr:uid="{00000000-0005-0000-0000-0000BA0D0000}"/>
    <cellStyle name="Debit subtotal 4" xfId="3516" xr:uid="{00000000-0005-0000-0000-0000BB0D0000}"/>
    <cellStyle name="Debit subtotal 4 10" xfId="3517" xr:uid="{00000000-0005-0000-0000-0000BC0D0000}"/>
    <cellStyle name="Debit subtotal 4 11" xfId="3518" xr:uid="{00000000-0005-0000-0000-0000BD0D0000}"/>
    <cellStyle name="Debit subtotal 4 12" xfId="3519" xr:uid="{00000000-0005-0000-0000-0000BE0D0000}"/>
    <cellStyle name="Debit subtotal 4 13" xfId="3520" xr:uid="{00000000-0005-0000-0000-0000BF0D0000}"/>
    <cellStyle name="Debit subtotal 4 2" xfId="3521" xr:uid="{00000000-0005-0000-0000-0000C00D0000}"/>
    <cellStyle name="Debit subtotal 4 3" xfId="3522" xr:uid="{00000000-0005-0000-0000-0000C10D0000}"/>
    <cellStyle name="Debit subtotal 4 4" xfId="3523" xr:uid="{00000000-0005-0000-0000-0000C20D0000}"/>
    <cellStyle name="Debit subtotal 4 5" xfId="3524" xr:uid="{00000000-0005-0000-0000-0000C30D0000}"/>
    <cellStyle name="Debit subtotal 4 6" xfId="3525" xr:uid="{00000000-0005-0000-0000-0000C40D0000}"/>
    <cellStyle name="Debit subtotal 4 7" xfId="3526" xr:uid="{00000000-0005-0000-0000-0000C50D0000}"/>
    <cellStyle name="Debit subtotal 4 8" xfId="3527" xr:uid="{00000000-0005-0000-0000-0000C60D0000}"/>
    <cellStyle name="Debit subtotal 4 9" xfId="3528" xr:uid="{00000000-0005-0000-0000-0000C70D0000}"/>
    <cellStyle name="Debit subtotal 5" xfId="3529" xr:uid="{00000000-0005-0000-0000-0000C80D0000}"/>
    <cellStyle name="Debit subtotal 5 10" xfId="3530" xr:uid="{00000000-0005-0000-0000-0000C90D0000}"/>
    <cellStyle name="Debit subtotal 5 2" xfId="3531" xr:uid="{00000000-0005-0000-0000-0000CA0D0000}"/>
    <cellStyle name="Debit subtotal 5 3" xfId="3532" xr:uid="{00000000-0005-0000-0000-0000CB0D0000}"/>
    <cellStyle name="Debit subtotal 5 4" xfId="3533" xr:uid="{00000000-0005-0000-0000-0000CC0D0000}"/>
    <cellStyle name="Debit subtotal 5 5" xfId="3534" xr:uid="{00000000-0005-0000-0000-0000CD0D0000}"/>
    <cellStyle name="Debit subtotal 5 6" xfId="3535" xr:uid="{00000000-0005-0000-0000-0000CE0D0000}"/>
    <cellStyle name="Debit subtotal 5 7" xfId="3536" xr:uid="{00000000-0005-0000-0000-0000CF0D0000}"/>
    <cellStyle name="Debit subtotal 5 8" xfId="3537" xr:uid="{00000000-0005-0000-0000-0000D00D0000}"/>
    <cellStyle name="Debit subtotal 5 9" xfId="3538" xr:uid="{00000000-0005-0000-0000-0000D10D0000}"/>
    <cellStyle name="Debit subtotal 6" xfId="3539" xr:uid="{00000000-0005-0000-0000-0000D20D0000}"/>
    <cellStyle name="Debit subtotal 6 10" xfId="3540" xr:uid="{00000000-0005-0000-0000-0000D30D0000}"/>
    <cellStyle name="Debit subtotal 6 2" xfId="3541" xr:uid="{00000000-0005-0000-0000-0000D40D0000}"/>
    <cellStyle name="Debit subtotal 6 3" xfId="3542" xr:uid="{00000000-0005-0000-0000-0000D50D0000}"/>
    <cellStyle name="Debit subtotal 6 4" xfId="3543" xr:uid="{00000000-0005-0000-0000-0000D60D0000}"/>
    <cellStyle name="Debit subtotal 6 5" xfId="3544" xr:uid="{00000000-0005-0000-0000-0000D70D0000}"/>
    <cellStyle name="Debit subtotal 6 6" xfId="3545" xr:uid="{00000000-0005-0000-0000-0000D80D0000}"/>
    <cellStyle name="Debit subtotal 6 7" xfId="3546" xr:uid="{00000000-0005-0000-0000-0000D90D0000}"/>
    <cellStyle name="Debit subtotal 6 8" xfId="3547" xr:uid="{00000000-0005-0000-0000-0000DA0D0000}"/>
    <cellStyle name="Debit subtotal 6 9" xfId="3548" xr:uid="{00000000-0005-0000-0000-0000DB0D0000}"/>
    <cellStyle name="Debit subtotal 7" xfId="3549" xr:uid="{00000000-0005-0000-0000-0000DC0D0000}"/>
    <cellStyle name="Debit subtotal 8" xfId="3550" xr:uid="{00000000-0005-0000-0000-0000DD0D0000}"/>
    <cellStyle name="Debit subtotal 9" xfId="3551" xr:uid="{00000000-0005-0000-0000-0000DE0D0000}"/>
    <cellStyle name="Debit Total" xfId="3552" xr:uid="{00000000-0005-0000-0000-0000DF0D0000}"/>
    <cellStyle name="Debit_Tickmarks" xfId="3553" xr:uid="{00000000-0005-0000-0000-0000E00D0000}"/>
    <cellStyle name="Dec_0" xfId="3554" xr:uid="{00000000-0005-0000-0000-0000E10D0000}"/>
    <cellStyle name="Default" xfId="3555" xr:uid="{00000000-0005-0000-0000-0000E20D0000}"/>
    <cellStyle name="DELTA" xfId="3556" xr:uid="{00000000-0005-0000-0000-0000E30D0000}"/>
    <cellStyle name="Dezimal [0]_Bilanz" xfId="3557" xr:uid="{00000000-0005-0000-0000-0000E40D0000}"/>
    <cellStyle name="Dezimal__Utopia Index Index und Guidance (Deutsch)" xfId="3558" xr:uid="{00000000-0005-0000-0000-0000E50D0000}"/>
    <cellStyle name="Dia" xfId="3559" xr:uid="{00000000-0005-0000-0000-0000E60D0000}"/>
    <cellStyle name="Diary" xfId="3560" xr:uid="{00000000-0005-0000-0000-0000E70D0000}"/>
    <cellStyle name="Dollar" xfId="3561" xr:uid="{00000000-0005-0000-0000-0000E80D0000}"/>
    <cellStyle name="Dollars" xfId="3562" xr:uid="{00000000-0005-0000-0000-0000E90D0000}"/>
    <cellStyle name="done" xfId="3563" xr:uid="{00000000-0005-0000-0000-0000EA0D0000}"/>
    <cellStyle name="Dotted Line" xfId="3564" xr:uid="{00000000-0005-0000-0000-0000EB0D0000}"/>
    <cellStyle name="Double Accounting" xfId="3565" xr:uid="{00000000-0005-0000-0000-0000EC0D0000}"/>
    <cellStyle name="Dziesiêtny [0]_1" xfId="3566" xr:uid="{00000000-0005-0000-0000-0000ED0D0000}"/>
    <cellStyle name="Dziesiêtny_1" xfId="3567" xr:uid="{00000000-0005-0000-0000-0000EE0D0000}"/>
    <cellStyle name="E&amp;Y House" xfId="3568" xr:uid="{00000000-0005-0000-0000-0000EF0D0000}"/>
    <cellStyle name="ein" xfId="3569" xr:uid="{00000000-0005-0000-0000-0000F00D0000}"/>
    <cellStyle name="ein 10" xfId="3570" xr:uid="{00000000-0005-0000-0000-0000F10D0000}"/>
    <cellStyle name="ein 2" xfId="3571" xr:uid="{00000000-0005-0000-0000-0000F20D0000}"/>
    <cellStyle name="ein 2 10" xfId="3572" xr:uid="{00000000-0005-0000-0000-0000F30D0000}"/>
    <cellStyle name="ein 2 11" xfId="3573" xr:uid="{00000000-0005-0000-0000-0000F40D0000}"/>
    <cellStyle name="ein 2 12" xfId="3574" xr:uid="{00000000-0005-0000-0000-0000F50D0000}"/>
    <cellStyle name="ein 2 2" xfId="3575" xr:uid="{00000000-0005-0000-0000-0000F60D0000}"/>
    <cellStyle name="ein 2 3" xfId="3576" xr:uid="{00000000-0005-0000-0000-0000F70D0000}"/>
    <cellStyle name="ein 2 4" xfId="3577" xr:uid="{00000000-0005-0000-0000-0000F80D0000}"/>
    <cellStyle name="ein 2 5" xfId="3578" xr:uid="{00000000-0005-0000-0000-0000F90D0000}"/>
    <cellStyle name="ein 2 6" xfId="3579" xr:uid="{00000000-0005-0000-0000-0000FA0D0000}"/>
    <cellStyle name="ein 2 7" xfId="3580" xr:uid="{00000000-0005-0000-0000-0000FB0D0000}"/>
    <cellStyle name="ein 2 8" xfId="3581" xr:uid="{00000000-0005-0000-0000-0000FC0D0000}"/>
    <cellStyle name="ein 2 9" xfId="3582" xr:uid="{00000000-0005-0000-0000-0000FD0D0000}"/>
    <cellStyle name="ein 3" xfId="3583" xr:uid="{00000000-0005-0000-0000-0000FE0D0000}"/>
    <cellStyle name="ein 3 10" xfId="3584" xr:uid="{00000000-0005-0000-0000-0000FF0D0000}"/>
    <cellStyle name="ein 3 11" xfId="3585" xr:uid="{00000000-0005-0000-0000-0000000E0000}"/>
    <cellStyle name="ein 3 12" xfId="3586" xr:uid="{00000000-0005-0000-0000-0000010E0000}"/>
    <cellStyle name="ein 3 13" xfId="3587" xr:uid="{00000000-0005-0000-0000-0000020E0000}"/>
    <cellStyle name="ein 3 14" xfId="3588" xr:uid="{00000000-0005-0000-0000-0000030E0000}"/>
    <cellStyle name="ein 3 15" xfId="3589" xr:uid="{00000000-0005-0000-0000-0000040E0000}"/>
    <cellStyle name="ein 3 16" xfId="3590" xr:uid="{00000000-0005-0000-0000-0000050E0000}"/>
    <cellStyle name="ein 3 17" xfId="3591" xr:uid="{00000000-0005-0000-0000-0000060E0000}"/>
    <cellStyle name="ein 3 18" xfId="3592" xr:uid="{00000000-0005-0000-0000-0000070E0000}"/>
    <cellStyle name="ein 3 2" xfId="3593" xr:uid="{00000000-0005-0000-0000-0000080E0000}"/>
    <cellStyle name="ein 3 3" xfId="3594" xr:uid="{00000000-0005-0000-0000-0000090E0000}"/>
    <cellStyle name="ein 3 4" xfId="3595" xr:uid="{00000000-0005-0000-0000-00000A0E0000}"/>
    <cellStyle name="ein 3 5" xfId="3596" xr:uid="{00000000-0005-0000-0000-00000B0E0000}"/>
    <cellStyle name="ein 3 6" xfId="3597" xr:uid="{00000000-0005-0000-0000-00000C0E0000}"/>
    <cellStyle name="ein 3 7" xfId="3598" xr:uid="{00000000-0005-0000-0000-00000D0E0000}"/>
    <cellStyle name="ein 3 8" xfId="3599" xr:uid="{00000000-0005-0000-0000-00000E0E0000}"/>
    <cellStyle name="ein 3 9" xfId="3600" xr:uid="{00000000-0005-0000-0000-00000F0E0000}"/>
    <cellStyle name="ein 4" xfId="3601" xr:uid="{00000000-0005-0000-0000-0000100E0000}"/>
    <cellStyle name="ein 4 2" xfId="3602" xr:uid="{00000000-0005-0000-0000-0000110E0000}"/>
    <cellStyle name="ein 4 3" xfId="3603" xr:uid="{00000000-0005-0000-0000-0000120E0000}"/>
    <cellStyle name="ein 4 4" xfId="3604" xr:uid="{00000000-0005-0000-0000-0000130E0000}"/>
    <cellStyle name="ein 4 5" xfId="3605" xr:uid="{00000000-0005-0000-0000-0000140E0000}"/>
    <cellStyle name="ein 4 6" xfId="3606" xr:uid="{00000000-0005-0000-0000-0000150E0000}"/>
    <cellStyle name="ein 5" xfId="3607" xr:uid="{00000000-0005-0000-0000-0000160E0000}"/>
    <cellStyle name="ein 5 10" xfId="3608" xr:uid="{00000000-0005-0000-0000-0000170E0000}"/>
    <cellStyle name="ein 5 11" xfId="3609" xr:uid="{00000000-0005-0000-0000-0000180E0000}"/>
    <cellStyle name="ein 5 12" xfId="3610" xr:uid="{00000000-0005-0000-0000-0000190E0000}"/>
    <cellStyle name="ein 5 13" xfId="3611" xr:uid="{00000000-0005-0000-0000-00001A0E0000}"/>
    <cellStyle name="ein 5 14" xfId="3612" xr:uid="{00000000-0005-0000-0000-00001B0E0000}"/>
    <cellStyle name="ein 5 15" xfId="3613" xr:uid="{00000000-0005-0000-0000-00001C0E0000}"/>
    <cellStyle name="ein 5 2" xfId="3614" xr:uid="{00000000-0005-0000-0000-00001D0E0000}"/>
    <cellStyle name="ein 5 3" xfId="3615" xr:uid="{00000000-0005-0000-0000-00001E0E0000}"/>
    <cellStyle name="ein 5 4" xfId="3616" xr:uid="{00000000-0005-0000-0000-00001F0E0000}"/>
    <cellStyle name="ein 5 5" xfId="3617" xr:uid="{00000000-0005-0000-0000-0000200E0000}"/>
    <cellStyle name="ein 5 6" xfId="3618" xr:uid="{00000000-0005-0000-0000-0000210E0000}"/>
    <cellStyle name="ein 5 7" xfId="3619" xr:uid="{00000000-0005-0000-0000-0000220E0000}"/>
    <cellStyle name="ein 5 8" xfId="3620" xr:uid="{00000000-0005-0000-0000-0000230E0000}"/>
    <cellStyle name="ein 5 9" xfId="3621" xr:uid="{00000000-0005-0000-0000-0000240E0000}"/>
    <cellStyle name="ein 6" xfId="3622" xr:uid="{00000000-0005-0000-0000-0000250E0000}"/>
    <cellStyle name="ein 7" xfId="3623" xr:uid="{00000000-0005-0000-0000-0000260E0000}"/>
    <cellStyle name="ein 8" xfId="3624" xr:uid="{00000000-0005-0000-0000-0000270E0000}"/>
    <cellStyle name="ein 9" xfId="3625" xr:uid="{00000000-0005-0000-0000-0000280E0000}"/>
    <cellStyle name="E-mail" xfId="3626" xr:uid="{00000000-0005-0000-0000-0000290E0000}"/>
    <cellStyle name="E-mail 2" xfId="3627" xr:uid="{00000000-0005-0000-0000-00002A0E0000}"/>
    <cellStyle name="Emphasis 1" xfId="3628" xr:uid="{00000000-0005-0000-0000-00002B0E0000}"/>
    <cellStyle name="Emphasis 1 2" xfId="3629" xr:uid="{00000000-0005-0000-0000-00002C0E0000}"/>
    <cellStyle name="Emphasis 2" xfId="3630" xr:uid="{00000000-0005-0000-0000-00002D0E0000}"/>
    <cellStyle name="Emphasis 2 2" xfId="3631" xr:uid="{00000000-0005-0000-0000-00002E0E0000}"/>
    <cellStyle name="Emphasis 3" xfId="3632" xr:uid="{00000000-0005-0000-0000-00002F0E0000}"/>
    <cellStyle name="Encabez1" xfId="3633" xr:uid="{00000000-0005-0000-0000-0000300E0000}"/>
    <cellStyle name="Encabez2" xfId="3634" xr:uid="{00000000-0005-0000-0000-0000310E0000}"/>
    <cellStyle name="Enter Currency (0)" xfId="3635" xr:uid="{00000000-0005-0000-0000-0000320E0000}"/>
    <cellStyle name="Enter Currency (2)" xfId="3636" xr:uid="{00000000-0005-0000-0000-0000330E0000}"/>
    <cellStyle name="Enter Units (0)" xfId="3637" xr:uid="{00000000-0005-0000-0000-0000340E0000}"/>
    <cellStyle name="Enter Units (1)" xfId="3638" xr:uid="{00000000-0005-0000-0000-0000350E0000}"/>
    <cellStyle name="Enter Units (2)" xfId="3639" xr:uid="{00000000-0005-0000-0000-0000360E0000}"/>
    <cellStyle name="Euro" xfId="3640" xr:uid="{00000000-0005-0000-0000-0000370E0000}"/>
    <cellStyle name="Euro 2" xfId="3641" xr:uid="{00000000-0005-0000-0000-0000380E0000}"/>
    <cellStyle name="Euro 3" xfId="3642" xr:uid="{00000000-0005-0000-0000-0000390E0000}"/>
    <cellStyle name="Excel Built-in Normal" xfId="3643" xr:uid="{00000000-0005-0000-0000-00003A0E0000}"/>
    <cellStyle name="Excel Built-in Normal 2" xfId="3644" xr:uid="{00000000-0005-0000-0000-00003B0E0000}"/>
    <cellStyle name="Excel Built-in Normal 3" xfId="3645" xr:uid="{00000000-0005-0000-0000-00003C0E0000}"/>
    <cellStyle name="Excel Built-in Normal 4" xfId="3646" xr:uid="{00000000-0005-0000-0000-00003D0E0000}"/>
    <cellStyle name="Excel Built-in Normal 5" xfId="3647" xr:uid="{00000000-0005-0000-0000-00003E0E0000}"/>
    <cellStyle name="Excel Built-in Normal 6" xfId="3648" xr:uid="{00000000-0005-0000-0000-00003F0E0000}"/>
    <cellStyle name="Excel Built-in Normal 7" xfId="3649" xr:uid="{00000000-0005-0000-0000-0000400E0000}"/>
    <cellStyle name="Excel Built-in Normal 8" xfId="3650" xr:uid="{00000000-0005-0000-0000-0000410E0000}"/>
    <cellStyle name="Excel Built-in Normal_Красноярскэнерго" xfId="3651" xr:uid="{00000000-0005-0000-0000-0000420E0000}"/>
    <cellStyle name="Explanatory Text" xfId="3652" xr:uid="{00000000-0005-0000-0000-0000430E0000}"/>
    <cellStyle name="Explanatory Text 2" xfId="3653" xr:uid="{00000000-0005-0000-0000-0000440E0000}"/>
    <cellStyle name="Ezres [0]_Document" xfId="3654" xr:uid="{00000000-0005-0000-0000-0000450E0000}"/>
    <cellStyle name="Ezres_Document" xfId="3655" xr:uid="{00000000-0005-0000-0000-0000460E0000}"/>
    <cellStyle name="F2" xfId="3656" xr:uid="{00000000-0005-0000-0000-0000470E0000}"/>
    <cellStyle name="F3" xfId="3657" xr:uid="{00000000-0005-0000-0000-0000480E0000}"/>
    <cellStyle name="F4" xfId="3658" xr:uid="{00000000-0005-0000-0000-0000490E0000}"/>
    <cellStyle name="F5" xfId="3659" xr:uid="{00000000-0005-0000-0000-00004A0E0000}"/>
    <cellStyle name="F6" xfId="3660" xr:uid="{00000000-0005-0000-0000-00004B0E0000}"/>
    <cellStyle name="F7" xfId="3661" xr:uid="{00000000-0005-0000-0000-00004C0E0000}"/>
    <cellStyle name="F8" xfId="3662" xr:uid="{00000000-0005-0000-0000-00004D0E0000}"/>
    <cellStyle name="Fijo" xfId="3663" xr:uid="{00000000-0005-0000-0000-00004E0E0000}"/>
    <cellStyle name="Financiero" xfId="3664" xr:uid="{00000000-0005-0000-0000-00004F0E0000}"/>
    <cellStyle name="Fixed" xfId="3665" xr:uid="{00000000-0005-0000-0000-0000500E0000}"/>
    <cellStyle name="Fixed 2" xfId="3666" xr:uid="{00000000-0005-0000-0000-0000510E0000}"/>
    <cellStyle name="Flag" xfId="3667" xr:uid="{00000000-0005-0000-0000-0000520E0000}"/>
    <cellStyle name="Followed Hyperlink" xfId="3668" xr:uid="{00000000-0005-0000-0000-0000530E0000}"/>
    <cellStyle name="footer" xfId="3669" xr:uid="{00000000-0005-0000-0000-0000540E0000}"/>
    <cellStyle name="Footnote" xfId="3670" xr:uid="{00000000-0005-0000-0000-0000550E0000}"/>
    <cellStyle name="Footnotes" xfId="3671" xr:uid="{00000000-0005-0000-0000-0000560E0000}"/>
    <cellStyle name="g" xfId="3672" xr:uid="{00000000-0005-0000-0000-0000570E0000}"/>
    <cellStyle name="g 2" xfId="3673" xr:uid="{00000000-0005-0000-0000-0000580E0000}"/>
    <cellStyle name="g 2 2" xfId="3674" xr:uid="{00000000-0005-0000-0000-0000590E0000}"/>
    <cellStyle name="g 2 3" xfId="3675" xr:uid="{00000000-0005-0000-0000-00005A0E0000}"/>
    <cellStyle name="g 2 4" xfId="3676" xr:uid="{00000000-0005-0000-0000-00005B0E0000}"/>
    <cellStyle name="g 2 5" xfId="3677" xr:uid="{00000000-0005-0000-0000-00005C0E0000}"/>
    <cellStyle name="g 3" xfId="3678" xr:uid="{00000000-0005-0000-0000-00005D0E0000}"/>
    <cellStyle name="g 3 2" xfId="3679" xr:uid="{00000000-0005-0000-0000-00005E0E0000}"/>
    <cellStyle name="g 3 3" xfId="3680" xr:uid="{00000000-0005-0000-0000-00005F0E0000}"/>
    <cellStyle name="g 3 4" xfId="3681" xr:uid="{00000000-0005-0000-0000-0000600E0000}"/>
    <cellStyle name="g 4" xfId="3682" xr:uid="{00000000-0005-0000-0000-0000610E0000}"/>
    <cellStyle name="g 4 10" xfId="3683" xr:uid="{00000000-0005-0000-0000-0000620E0000}"/>
    <cellStyle name="g 4 11" xfId="3684" xr:uid="{00000000-0005-0000-0000-0000630E0000}"/>
    <cellStyle name="g 4 12" xfId="3685" xr:uid="{00000000-0005-0000-0000-0000640E0000}"/>
    <cellStyle name="g 4 13" xfId="3686" xr:uid="{00000000-0005-0000-0000-0000650E0000}"/>
    <cellStyle name="g 4 14" xfId="3687" xr:uid="{00000000-0005-0000-0000-0000660E0000}"/>
    <cellStyle name="g 4 15" xfId="3688" xr:uid="{00000000-0005-0000-0000-0000670E0000}"/>
    <cellStyle name="g 4 16" xfId="3689" xr:uid="{00000000-0005-0000-0000-0000680E0000}"/>
    <cellStyle name="g 4 17" xfId="3690" xr:uid="{00000000-0005-0000-0000-0000690E0000}"/>
    <cellStyle name="g 4 18" xfId="3691" xr:uid="{00000000-0005-0000-0000-00006A0E0000}"/>
    <cellStyle name="g 4 19" xfId="3692" xr:uid="{00000000-0005-0000-0000-00006B0E0000}"/>
    <cellStyle name="g 4 2" xfId="3693" xr:uid="{00000000-0005-0000-0000-00006C0E0000}"/>
    <cellStyle name="g 4 20" xfId="3694" xr:uid="{00000000-0005-0000-0000-00006D0E0000}"/>
    <cellStyle name="g 4 21" xfId="3695" xr:uid="{00000000-0005-0000-0000-00006E0E0000}"/>
    <cellStyle name="g 4 22" xfId="3696" xr:uid="{00000000-0005-0000-0000-00006F0E0000}"/>
    <cellStyle name="g 4 3" xfId="3697" xr:uid="{00000000-0005-0000-0000-0000700E0000}"/>
    <cellStyle name="g 4 4" xfId="3698" xr:uid="{00000000-0005-0000-0000-0000710E0000}"/>
    <cellStyle name="g 4 5" xfId="3699" xr:uid="{00000000-0005-0000-0000-0000720E0000}"/>
    <cellStyle name="g 4 6" xfId="3700" xr:uid="{00000000-0005-0000-0000-0000730E0000}"/>
    <cellStyle name="g 4 7" xfId="3701" xr:uid="{00000000-0005-0000-0000-0000740E0000}"/>
    <cellStyle name="g 4 8" xfId="3702" xr:uid="{00000000-0005-0000-0000-0000750E0000}"/>
    <cellStyle name="g 4 9" xfId="3703" xr:uid="{00000000-0005-0000-0000-0000760E0000}"/>
    <cellStyle name="g 5" xfId="3704" xr:uid="{00000000-0005-0000-0000-0000770E0000}"/>
    <cellStyle name="g 6" xfId="3705" xr:uid="{00000000-0005-0000-0000-0000780E0000}"/>
    <cellStyle name="g 7" xfId="3706" xr:uid="{00000000-0005-0000-0000-0000790E0000}"/>
    <cellStyle name="g 8" xfId="3707" xr:uid="{00000000-0005-0000-0000-00007A0E0000}"/>
    <cellStyle name="g_Invoice GI" xfId="3708" xr:uid="{00000000-0005-0000-0000-00007B0E0000}"/>
    <cellStyle name="g_Invoice GI 2" xfId="3709" xr:uid="{00000000-0005-0000-0000-00007C0E0000}"/>
    <cellStyle name="g_Invoice GI 2 2" xfId="3710" xr:uid="{00000000-0005-0000-0000-00007D0E0000}"/>
    <cellStyle name="g_Invoice GI 2 3" xfId="3711" xr:uid="{00000000-0005-0000-0000-00007E0E0000}"/>
    <cellStyle name="g_Invoice GI 2 4" xfId="3712" xr:uid="{00000000-0005-0000-0000-00007F0E0000}"/>
    <cellStyle name="g_Invoice GI 2 5" xfId="3713" xr:uid="{00000000-0005-0000-0000-0000800E0000}"/>
    <cellStyle name="g_Invoice GI 3" xfId="3714" xr:uid="{00000000-0005-0000-0000-0000810E0000}"/>
    <cellStyle name="g_Invoice GI 3 2" xfId="3715" xr:uid="{00000000-0005-0000-0000-0000820E0000}"/>
    <cellStyle name="g_Invoice GI 3 3" xfId="3716" xr:uid="{00000000-0005-0000-0000-0000830E0000}"/>
    <cellStyle name="g_Invoice GI 3 4" xfId="3717" xr:uid="{00000000-0005-0000-0000-0000840E0000}"/>
    <cellStyle name="g_Invoice GI 4" xfId="3718" xr:uid="{00000000-0005-0000-0000-0000850E0000}"/>
    <cellStyle name="g_Invoice GI 4 10" xfId="3719" xr:uid="{00000000-0005-0000-0000-0000860E0000}"/>
    <cellStyle name="g_Invoice GI 4 11" xfId="3720" xr:uid="{00000000-0005-0000-0000-0000870E0000}"/>
    <cellStyle name="g_Invoice GI 4 12" xfId="3721" xr:uid="{00000000-0005-0000-0000-0000880E0000}"/>
    <cellStyle name="g_Invoice GI 4 13" xfId="3722" xr:uid="{00000000-0005-0000-0000-0000890E0000}"/>
    <cellStyle name="g_Invoice GI 4 14" xfId="3723" xr:uid="{00000000-0005-0000-0000-00008A0E0000}"/>
    <cellStyle name="g_Invoice GI 4 15" xfId="3724" xr:uid="{00000000-0005-0000-0000-00008B0E0000}"/>
    <cellStyle name="g_Invoice GI 4 16" xfId="3725" xr:uid="{00000000-0005-0000-0000-00008C0E0000}"/>
    <cellStyle name="g_Invoice GI 4 17" xfId="3726" xr:uid="{00000000-0005-0000-0000-00008D0E0000}"/>
    <cellStyle name="g_Invoice GI 4 18" xfId="3727" xr:uid="{00000000-0005-0000-0000-00008E0E0000}"/>
    <cellStyle name="g_Invoice GI 4 19" xfId="3728" xr:uid="{00000000-0005-0000-0000-00008F0E0000}"/>
    <cellStyle name="g_Invoice GI 4 2" xfId="3729" xr:uid="{00000000-0005-0000-0000-0000900E0000}"/>
    <cellStyle name="g_Invoice GI 4 20" xfId="3730" xr:uid="{00000000-0005-0000-0000-0000910E0000}"/>
    <cellStyle name="g_Invoice GI 4 21" xfId="3731" xr:uid="{00000000-0005-0000-0000-0000920E0000}"/>
    <cellStyle name="g_Invoice GI 4 22" xfId="3732" xr:uid="{00000000-0005-0000-0000-0000930E0000}"/>
    <cellStyle name="g_Invoice GI 4 3" xfId="3733" xr:uid="{00000000-0005-0000-0000-0000940E0000}"/>
    <cellStyle name="g_Invoice GI 4 4" xfId="3734" xr:uid="{00000000-0005-0000-0000-0000950E0000}"/>
    <cellStyle name="g_Invoice GI 4 5" xfId="3735" xr:uid="{00000000-0005-0000-0000-0000960E0000}"/>
    <cellStyle name="g_Invoice GI 4 6" xfId="3736" xr:uid="{00000000-0005-0000-0000-0000970E0000}"/>
    <cellStyle name="g_Invoice GI 4 7" xfId="3737" xr:uid="{00000000-0005-0000-0000-0000980E0000}"/>
    <cellStyle name="g_Invoice GI 4 8" xfId="3738" xr:uid="{00000000-0005-0000-0000-0000990E0000}"/>
    <cellStyle name="g_Invoice GI 4 9" xfId="3739" xr:uid="{00000000-0005-0000-0000-00009A0E0000}"/>
    <cellStyle name="g_Invoice GI 5" xfId="3740" xr:uid="{00000000-0005-0000-0000-00009B0E0000}"/>
    <cellStyle name="g_Invoice GI 6" xfId="3741" xr:uid="{00000000-0005-0000-0000-00009C0E0000}"/>
    <cellStyle name="g_Invoice GI 7" xfId="3742" xr:uid="{00000000-0005-0000-0000-00009D0E0000}"/>
    <cellStyle name="g_Invoice GI 8" xfId="3743" xr:uid="{00000000-0005-0000-0000-00009E0E0000}"/>
    <cellStyle name="g_Invoice GI_План ФХД котельной (ТЭЦ) от 22.01.08 последняя версия А3" xfId="3744" xr:uid="{00000000-0005-0000-0000-00009F0E0000}"/>
    <cellStyle name="g_Invoice GI_План ФХД котельной (ТЭЦ) от 22.01.08 последняя версия А3 2" xfId="3745" xr:uid="{00000000-0005-0000-0000-0000A00E0000}"/>
    <cellStyle name="g_Invoice GI_План ФХД котельной (ТЭЦ) от 22.01.08 последняя версия А3 2 2" xfId="3746" xr:uid="{00000000-0005-0000-0000-0000A10E0000}"/>
    <cellStyle name="g_Invoice GI_План ФХД котельной (ТЭЦ) от 22.01.08 последняя версия А3 2 3" xfId="3747" xr:uid="{00000000-0005-0000-0000-0000A20E0000}"/>
    <cellStyle name="g_Invoice GI_План ФХД котельной (ТЭЦ) от 22.01.08 последняя версия А3 2 4" xfId="3748" xr:uid="{00000000-0005-0000-0000-0000A30E0000}"/>
    <cellStyle name="g_Invoice GI_План ФХД котельной (ТЭЦ) от 22.01.08 последняя версия А3 2 5" xfId="3749" xr:uid="{00000000-0005-0000-0000-0000A40E0000}"/>
    <cellStyle name="g_Invoice GI_План ФХД котельной (ТЭЦ) от 22.01.08 последняя версия А3 3" xfId="3750" xr:uid="{00000000-0005-0000-0000-0000A50E0000}"/>
    <cellStyle name="g_Invoice GI_План ФХД котельной (ТЭЦ) от 22.01.08 последняя версия А3 3 2" xfId="3751" xr:uid="{00000000-0005-0000-0000-0000A60E0000}"/>
    <cellStyle name="g_Invoice GI_План ФХД котельной (ТЭЦ) от 22.01.08 последняя версия А3 3 3" xfId="3752" xr:uid="{00000000-0005-0000-0000-0000A70E0000}"/>
    <cellStyle name="g_Invoice GI_План ФХД котельной (ТЭЦ) от 22.01.08 последняя версия А3 3 4" xfId="3753" xr:uid="{00000000-0005-0000-0000-0000A80E0000}"/>
    <cellStyle name="g_Invoice GI_План ФХД котельной (ТЭЦ) от 22.01.08 последняя версия А3 4" xfId="3754" xr:uid="{00000000-0005-0000-0000-0000A90E0000}"/>
    <cellStyle name="g_Invoice GI_План ФХД котельной (ТЭЦ) от 22.01.08 последняя версия А3 4 10" xfId="3755" xr:uid="{00000000-0005-0000-0000-0000AA0E0000}"/>
    <cellStyle name="g_Invoice GI_План ФХД котельной (ТЭЦ) от 22.01.08 последняя версия А3 4 11" xfId="3756" xr:uid="{00000000-0005-0000-0000-0000AB0E0000}"/>
    <cellStyle name="g_Invoice GI_План ФХД котельной (ТЭЦ) от 22.01.08 последняя версия А3 4 12" xfId="3757" xr:uid="{00000000-0005-0000-0000-0000AC0E0000}"/>
    <cellStyle name="g_Invoice GI_План ФХД котельной (ТЭЦ) от 22.01.08 последняя версия А3 4 13" xfId="3758" xr:uid="{00000000-0005-0000-0000-0000AD0E0000}"/>
    <cellStyle name="g_Invoice GI_План ФХД котельной (ТЭЦ) от 22.01.08 последняя версия А3 4 14" xfId="3759" xr:uid="{00000000-0005-0000-0000-0000AE0E0000}"/>
    <cellStyle name="g_Invoice GI_План ФХД котельной (ТЭЦ) от 22.01.08 последняя версия А3 4 15" xfId="3760" xr:uid="{00000000-0005-0000-0000-0000AF0E0000}"/>
    <cellStyle name="g_Invoice GI_План ФХД котельной (ТЭЦ) от 22.01.08 последняя версия А3 4 16" xfId="3761" xr:uid="{00000000-0005-0000-0000-0000B00E0000}"/>
    <cellStyle name="g_Invoice GI_План ФХД котельной (ТЭЦ) от 22.01.08 последняя версия А3 4 17" xfId="3762" xr:uid="{00000000-0005-0000-0000-0000B10E0000}"/>
    <cellStyle name="g_Invoice GI_План ФХД котельной (ТЭЦ) от 22.01.08 последняя версия А3 4 18" xfId="3763" xr:uid="{00000000-0005-0000-0000-0000B20E0000}"/>
    <cellStyle name="g_Invoice GI_План ФХД котельной (ТЭЦ) от 22.01.08 последняя версия А3 4 19" xfId="3764" xr:uid="{00000000-0005-0000-0000-0000B30E0000}"/>
    <cellStyle name="g_Invoice GI_План ФХД котельной (ТЭЦ) от 22.01.08 последняя версия А3 4 2" xfId="3765" xr:uid="{00000000-0005-0000-0000-0000B40E0000}"/>
    <cellStyle name="g_Invoice GI_План ФХД котельной (ТЭЦ) от 22.01.08 последняя версия А3 4 20" xfId="3766" xr:uid="{00000000-0005-0000-0000-0000B50E0000}"/>
    <cellStyle name="g_Invoice GI_План ФХД котельной (ТЭЦ) от 22.01.08 последняя версия А3 4 21" xfId="3767" xr:uid="{00000000-0005-0000-0000-0000B60E0000}"/>
    <cellStyle name="g_Invoice GI_План ФХД котельной (ТЭЦ) от 22.01.08 последняя версия А3 4 22" xfId="3768" xr:uid="{00000000-0005-0000-0000-0000B70E0000}"/>
    <cellStyle name="g_Invoice GI_План ФХД котельной (ТЭЦ) от 22.01.08 последняя версия А3 4 3" xfId="3769" xr:uid="{00000000-0005-0000-0000-0000B80E0000}"/>
    <cellStyle name="g_Invoice GI_План ФХД котельной (ТЭЦ) от 22.01.08 последняя версия А3 4 4" xfId="3770" xr:uid="{00000000-0005-0000-0000-0000B90E0000}"/>
    <cellStyle name="g_Invoice GI_План ФХД котельной (ТЭЦ) от 22.01.08 последняя версия А3 4 5" xfId="3771" xr:uid="{00000000-0005-0000-0000-0000BA0E0000}"/>
    <cellStyle name="g_Invoice GI_План ФХД котельной (ТЭЦ) от 22.01.08 последняя версия А3 4 6" xfId="3772" xr:uid="{00000000-0005-0000-0000-0000BB0E0000}"/>
    <cellStyle name="g_Invoice GI_План ФХД котельной (ТЭЦ) от 22.01.08 последняя версия А3 4 7" xfId="3773" xr:uid="{00000000-0005-0000-0000-0000BC0E0000}"/>
    <cellStyle name="g_Invoice GI_План ФХД котельной (ТЭЦ) от 22.01.08 последняя версия А3 4 8" xfId="3774" xr:uid="{00000000-0005-0000-0000-0000BD0E0000}"/>
    <cellStyle name="g_Invoice GI_План ФХД котельной (ТЭЦ) от 22.01.08 последняя версия А3 4 9" xfId="3775" xr:uid="{00000000-0005-0000-0000-0000BE0E0000}"/>
    <cellStyle name="g_Invoice GI_План ФХД котельной (ТЭЦ) от 22.01.08 последняя версия А3 5" xfId="3776" xr:uid="{00000000-0005-0000-0000-0000BF0E0000}"/>
    <cellStyle name="g_Invoice GI_План ФХД котельной (ТЭЦ) от 22.01.08 последняя версия А3 6" xfId="3777" xr:uid="{00000000-0005-0000-0000-0000C00E0000}"/>
    <cellStyle name="g_Invoice GI_План ФХД котельной (ТЭЦ) от 22.01.08 последняя версия А3 7" xfId="3778" xr:uid="{00000000-0005-0000-0000-0000C10E0000}"/>
    <cellStyle name="g_Invoice GI_План ФХД котельной (ТЭЦ) от 22.01.08 последняя версия А3 8" xfId="3779" xr:uid="{00000000-0005-0000-0000-0000C20E0000}"/>
    <cellStyle name="g_План ФХД котельной (ТЭЦ) от 22.01.08 последняя версия А3" xfId="3780" xr:uid="{00000000-0005-0000-0000-0000C30E0000}"/>
    <cellStyle name="g_План ФХД котельной (ТЭЦ) от 22.01.08 последняя версия А3 2" xfId="3781" xr:uid="{00000000-0005-0000-0000-0000C40E0000}"/>
    <cellStyle name="g_План ФХД котельной (ТЭЦ) от 22.01.08 последняя версия А3 2 2" xfId="3782" xr:uid="{00000000-0005-0000-0000-0000C50E0000}"/>
    <cellStyle name="g_План ФХД котельной (ТЭЦ) от 22.01.08 последняя версия А3 2 3" xfId="3783" xr:uid="{00000000-0005-0000-0000-0000C60E0000}"/>
    <cellStyle name="g_План ФХД котельной (ТЭЦ) от 22.01.08 последняя версия А3 2 4" xfId="3784" xr:uid="{00000000-0005-0000-0000-0000C70E0000}"/>
    <cellStyle name="g_План ФХД котельной (ТЭЦ) от 22.01.08 последняя версия А3 2 5" xfId="3785" xr:uid="{00000000-0005-0000-0000-0000C80E0000}"/>
    <cellStyle name="g_План ФХД котельной (ТЭЦ) от 22.01.08 последняя версия А3 3" xfId="3786" xr:uid="{00000000-0005-0000-0000-0000C90E0000}"/>
    <cellStyle name="g_План ФХД котельной (ТЭЦ) от 22.01.08 последняя версия А3 3 2" xfId="3787" xr:uid="{00000000-0005-0000-0000-0000CA0E0000}"/>
    <cellStyle name="g_План ФХД котельной (ТЭЦ) от 22.01.08 последняя версия А3 3 3" xfId="3788" xr:uid="{00000000-0005-0000-0000-0000CB0E0000}"/>
    <cellStyle name="g_План ФХД котельной (ТЭЦ) от 22.01.08 последняя версия А3 3 4" xfId="3789" xr:uid="{00000000-0005-0000-0000-0000CC0E0000}"/>
    <cellStyle name="g_План ФХД котельной (ТЭЦ) от 22.01.08 последняя версия А3 4" xfId="3790" xr:uid="{00000000-0005-0000-0000-0000CD0E0000}"/>
    <cellStyle name="g_План ФХД котельной (ТЭЦ) от 22.01.08 последняя версия А3 4 10" xfId="3791" xr:uid="{00000000-0005-0000-0000-0000CE0E0000}"/>
    <cellStyle name="g_План ФХД котельной (ТЭЦ) от 22.01.08 последняя версия А3 4 11" xfId="3792" xr:uid="{00000000-0005-0000-0000-0000CF0E0000}"/>
    <cellStyle name="g_План ФХД котельной (ТЭЦ) от 22.01.08 последняя версия А3 4 12" xfId="3793" xr:uid="{00000000-0005-0000-0000-0000D00E0000}"/>
    <cellStyle name="g_План ФХД котельной (ТЭЦ) от 22.01.08 последняя версия А3 4 13" xfId="3794" xr:uid="{00000000-0005-0000-0000-0000D10E0000}"/>
    <cellStyle name="g_План ФХД котельной (ТЭЦ) от 22.01.08 последняя версия А3 4 14" xfId="3795" xr:uid="{00000000-0005-0000-0000-0000D20E0000}"/>
    <cellStyle name="g_План ФХД котельной (ТЭЦ) от 22.01.08 последняя версия А3 4 15" xfId="3796" xr:uid="{00000000-0005-0000-0000-0000D30E0000}"/>
    <cellStyle name="g_План ФХД котельной (ТЭЦ) от 22.01.08 последняя версия А3 4 16" xfId="3797" xr:uid="{00000000-0005-0000-0000-0000D40E0000}"/>
    <cellStyle name="g_План ФХД котельной (ТЭЦ) от 22.01.08 последняя версия А3 4 17" xfId="3798" xr:uid="{00000000-0005-0000-0000-0000D50E0000}"/>
    <cellStyle name="g_План ФХД котельной (ТЭЦ) от 22.01.08 последняя версия А3 4 18" xfId="3799" xr:uid="{00000000-0005-0000-0000-0000D60E0000}"/>
    <cellStyle name="g_План ФХД котельной (ТЭЦ) от 22.01.08 последняя версия А3 4 19" xfId="3800" xr:uid="{00000000-0005-0000-0000-0000D70E0000}"/>
    <cellStyle name="g_План ФХД котельной (ТЭЦ) от 22.01.08 последняя версия А3 4 2" xfId="3801" xr:uid="{00000000-0005-0000-0000-0000D80E0000}"/>
    <cellStyle name="g_План ФХД котельной (ТЭЦ) от 22.01.08 последняя версия А3 4 20" xfId="3802" xr:uid="{00000000-0005-0000-0000-0000D90E0000}"/>
    <cellStyle name="g_План ФХД котельной (ТЭЦ) от 22.01.08 последняя версия А3 4 21" xfId="3803" xr:uid="{00000000-0005-0000-0000-0000DA0E0000}"/>
    <cellStyle name="g_План ФХД котельной (ТЭЦ) от 22.01.08 последняя версия А3 4 22" xfId="3804" xr:uid="{00000000-0005-0000-0000-0000DB0E0000}"/>
    <cellStyle name="g_План ФХД котельной (ТЭЦ) от 22.01.08 последняя версия А3 4 3" xfId="3805" xr:uid="{00000000-0005-0000-0000-0000DC0E0000}"/>
    <cellStyle name="g_План ФХД котельной (ТЭЦ) от 22.01.08 последняя версия А3 4 4" xfId="3806" xr:uid="{00000000-0005-0000-0000-0000DD0E0000}"/>
    <cellStyle name="g_План ФХД котельной (ТЭЦ) от 22.01.08 последняя версия А3 4 5" xfId="3807" xr:uid="{00000000-0005-0000-0000-0000DE0E0000}"/>
    <cellStyle name="g_План ФХД котельной (ТЭЦ) от 22.01.08 последняя версия А3 4 6" xfId="3808" xr:uid="{00000000-0005-0000-0000-0000DF0E0000}"/>
    <cellStyle name="g_План ФХД котельной (ТЭЦ) от 22.01.08 последняя версия А3 4 7" xfId="3809" xr:uid="{00000000-0005-0000-0000-0000E00E0000}"/>
    <cellStyle name="g_План ФХД котельной (ТЭЦ) от 22.01.08 последняя версия А3 4 8" xfId="3810" xr:uid="{00000000-0005-0000-0000-0000E10E0000}"/>
    <cellStyle name="g_План ФХД котельной (ТЭЦ) от 22.01.08 последняя версия А3 4 9" xfId="3811" xr:uid="{00000000-0005-0000-0000-0000E20E0000}"/>
    <cellStyle name="g_План ФХД котельной (ТЭЦ) от 22.01.08 последняя версия А3 5" xfId="3812" xr:uid="{00000000-0005-0000-0000-0000E30E0000}"/>
    <cellStyle name="g_План ФХД котельной (ТЭЦ) от 22.01.08 последняя версия А3 6" xfId="3813" xr:uid="{00000000-0005-0000-0000-0000E40E0000}"/>
    <cellStyle name="g_План ФХД котельной (ТЭЦ) от 22.01.08 последняя версия А3 7" xfId="3814" xr:uid="{00000000-0005-0000-0000-0000E50E0000}"/>
    <cellStyle name="g_План ФХД котельной (ТЭЦ) от 22.01.08 последняя версия А3 8" xfId="3815" xr:uid="{00000000-0005-0000-0000-0000E60E0000}"/>
    <cellStyle name="General_Ledger" xfId="3816" xr:uid="{00000000-0005-0000-0000-0000E70E0000}"/>
    <cellStyle name="Good" xfId="3817" xr:uid="{00000000-0005-0000-0000-0000E80E0000}"/>
    <cellStyle name="Good 2" xfId="3818" xr:uid="{00000000-0005-0000-0000-0000E90E0000}"/>
    <cellStyle name="Good 3" xfId="3819" xr:uid="{00000000-0005-0000-0000-0000EA0E0000}"/>
    <cellStyle name="Green" xfId="3820" xr:uid="{00000000-0005-0000-0000-0000EB0E0000}"/>
    <cellStyle name="Grey" xfId="3821" xr:uid="{00000000-0005-0000-0000-0000EC0E0000}"/>
    <cellStyle name="GWN Table Body" xfId="3822" xr:uid="{00000000-0005-0000-0000-0000ED0E0000}"/>
    <cellStyle name="GWN Table Header" xfId="3823" xr:uid="{00000000-0005-0000-0000-0000EE0E0000}"/>
    <cellStyle name="GWN Table Left Header" xfId="3824" xr:uid="{00000000-0005-0000-0000-0000EF0E0000}"/>
    <cellStyle name="GWN Table Note" xfId="3825" xr:uid="{00000000-0005-0000-0000-0000F00E0000}"/>
    <cellStyle name="GWN Table Title" xfId="3826" xr:uid="{00000000-0005-0000-0000-0000F10E0000}"/>
    <cellStyle name="hard no" xfId="3827" xr:uid="{00000000-0005-0000-0000-0000F20E0000}"/>
    <cellStyle name="hard no 10" xfId="3828" xr:uid="{00000000-0005-0000-0000-0000F30E0000}"/>
    <cellStyle name="hard no 2" xfId="3829" xr:uid="{00000000-0005-0000-0000-0000F40E0000}"/>
    <cellStyle name="hard no 2 10" xfId="3830" xr:uid="{00000000-0005-0000-0000-0000F50E0000}"/>
    <cellStyle name="hard no 2 11" xfId="3831" xr:uid="{00000000-0005-0000-0000-0000F60E0000}"/>
    <cellStyle name="hard no 2 12" xfId="3832" xr:uid="{00000000-0005-0000-0000-0000F70E0000}"/>
    <cellStyle name="hard no 2 2" xfId="3833" xr:uid="{00000000-0005-0000-0000-0000F80E0000}"/>
    <cellStyle name="hard no 2 3" xfId="3834" xr:uid="{00000000-0005-0000-0000-0000F90E0000}"/>
    <cellStyle name="hard no 2 4" xfId="3835" xr:uid="{00000000-0005-0000-0000-0000FA0E0000}"/>
    <cellStyle name="hard no 2 5" xfId="3836" xr:uid="{00000000-0005-0000-0000-0000FB0E0000}"/>
    <cellStyle name="hard no 2 6" xfId="3837" xr:uid="{00000000-0005-0000-0000-0000FC0E0000}"/>
    <cellStyle name="hard no 2 7" xfId="3838" xr:uid="{00000000-0005-0000-0000-0000FD0E0000}"/>
    <cellStyle name="hard no 2 8" xfId="3839" xr:uid="{00000000-0005-0000-0000-0000FE0E0000}"/>
    <cellStyle name="hard no 2 9" xfId="3840" xr:uid="{00000000-0005-0000-0000-0000FF0E0000}"/>
    <cellStyle name="hard no 3" xfId="3841" xr:uid="{00000000-0005-0000-0000-0000000F0000}"/>
    <cellStyle name="hard no 3 10" xfId="3842" xr:uid="{00000000-0005-0000-0000-0000010F0000}"/>
    <cellStyle name="hard no 3 11" xfId="3843" xr:uid="{00000000-0005-0000-0000-0000020F0000}"/>
    <cellStyle name="hard no 3 12" xfId="3844" xr:uid="{00000000-0005-0000-0000-0000030F0000}"/>
    <cellStyle name="hard no 3 13" xfId="3845" xr:uid="{00000000-0005-0000-0000-0000040F0000}"/>
    <cellStyle name="hard no 3 14" xfId="3846" xr:uid="{00000000-0005-0000-0000-0000050F0000}"/>
    <cellStyle name="hard no 3 15" xfId="3847" xr:uid="{00000000-0005-0000-0000-0000060F0000}"/>
    <cellStyle name="hard no 3 16" xfId="3848" xr:uid="{00000000-0005-0000-0000-0000070F0000}"/>
    <cellStyle name="hard no 3 17" xfId="3849" xr:uid="{00000000-0005-0000-0000-0000080F0000}"/>
    <cellStyle name="hard no 3 18" xfId="3850" xr:uid="{00000000-0005-0000-0000-0000090F0000}"/>
    <cellStyle name="hard no 3 2" xfId="3851" xr:uid="{00000000-0005-0000-0000-00000A0F0000}"/>
    <cellStyle name="hard no 3 3" xfId="3852" xr:uid="{00000000-0005-0000-0000-00000B0F0000}"/>
    <cellStyle name="hard no 3 4" xfId="3853" xr:uid="{00000000-0005-0000-0000-00000C0F0000}"/>
    <cellStyle name="hard no 3 5" xfId="3854" xr:uid="{00000000-0005-0000-0000-00000D0F0000}"/>
    <cellStyle name="hard no 3 6" xfId="3855" xr:uid="{00000000-0005-0000-0000-00000E0F0000}"/>
    <cellStyle name="hard no 3 7" xfId="3856" xr:uid="{00000000-0005-0000-0000-00000F0F0000}"/>
    <cellStyle name="hard no 3 8" xfId="3857" xr:uid="{00000000-0005-0000-0000-0000100F0000}"/>
    <cellStyle name="hard no 3 9" xfId="3858" xr:uid="{00000000-0005-0000-0000-0000110F0000}"/>
    <cellStyle name="hard no 4" xfId="3859" xr:uid="{00000000-0005-0000-0000-0000120F0000}"/>
    <cellStyle name="hard no 4 2" xfId="3860" xr:uid="{00000000-0005-0000-0000-0000130F0000}"/>
    <cellStyle name="hard no 4 3" xfId="3861" xr:uid="{00000000-0005-0000-0000-0000140F0000}"/>
    <cellStyle name="hard no 4 4" xfId="3862" xr:uid="{00000000-0005-0000-0000-0000150F0000}"/>
    <cellStyle name="hard no 4 5" xfId="3863" xr:uid="{00000000-0005-0000-0000-0000160F0000}"/>
    <cellStyle name="hard no 4 6" xfId="3864" xr:uid="{00000000-0005-0000-0000-0000170F0000}"/>
    <cellStyle name="hard no 5" xfId="3865" xr:uid="{00000000-0005-0000-0000-0000180F0000}"/>
    <cellStyle name="hard no 5 10" xfId="3866" xr:uid="{00000000-0005-0000-0000-0000190F0000}"/>
    <cellStyle name="hard no 5 11" xfId="3867" xr:uid="{00000000-0005-0000-0000-00001A0F0000}"/>
    <cellStyle name="hard no 5 12" xfId="3868" xr:uid="{00000000-0005-0000-0000-00001B0F0000}"/>
    <cellStyle name="hard no 5 13" xfId="3869" xr:uid="{00000000-0005-0000-0000-00001C0F0000}"/>
    <cellStyle name="hard no 5 14" xfId="3870" xr:uid="{00000000-0005-0000-0000-00001D0F0000}"/>
    <cellStyle name="hard no 5 15" xfId="3871" xr:uid="{00000000-0005-0000-0000-00001E0F0000}"/>
    <cellStyle name="hard no 5 2" xfId="3872" xr:uid="{00000000-0005-0000-0000-00001F0F0000}"/>
    <cellStyle name="hard no 5 3" xfId="3873" xr:uid="{00000000-0005-0000-0000-0000200F0000}"/>
    <cellStyle name="hard no 5 4" xfId="3874" xr:uid="{00000000-0005-0000-0000-0000210F0000}"/>
    <cellStyle name="hard no 5 5" xfId="3875" xr:uid="{00000000-0005-0000-0000-0000220F0000}"/>
    <cellStyle name="hard no 5 6" xfId="3876" xr:uid="{00000000-0005-0000-0000-0000230F0000}"/>
    <cellStyle name="hard no 5 7" xfId="3877" xr:uid="{00000000-0005-0000-0000-0000240F0000}"/>
    <cellStyle name="hard no 5 8" xfId="3878" xr:uid="{00000000-0005-0000-0000-0000250F0000}"/>
    <cellStyle name="hard no 5 9" xfId="3879" xr:uid="{00000000-0005-0000-0000-0000260F0000}"/>
    <cellStyle name="hard no 6" xfId="3880" xr:uid="{00000000-0005-0000-0000-0000270F0000}"/>
    <cellStyle name="hard no 7" xfId="3881" xr:uid="{00000000-0005-0000-0000-0000280F0000}"/>
    <cellStyle name="hard no 8" xfId="3882" xr:uid="{00000000-0005-0000-0000-0000290F0000}"/>
    <cellStyle name="hard no 9" xfId="3883" xr:uid="{00000000-0005-0000-0000-00002A0F0000}"/>
    <cellStyle name="hard number" xfId="3884" xr:uid="{00000000-0005-0000-0000-00002B0F0000}"/>
    <cellStyle name="Hard Percent" xfId="3885" xr:uid="{00000000-0005-0000-0000-00002C0F0000}"/>
    <cellStyle name="hardno" xfId="3886" xr:uid="{00000000-0005-0000-0000-00002D0F0000}"/>
    <cellStyle name="Header" xfId="3887" xr:uid="{00000000-0005-0000-0000-00002E0F0000}"/>
    <cellStyle name="Header 3" xfId="3888" xr:uid="{00000000-0005-0000-0000-00002F0F0000}"/>
    <cellStyle name="Header1" xfId="3889" xr:uid="{00000000-0005-0000-0000-0000300F0000}"/>
    <cellStyle name="Header1 2" xfId="3890" xr:uid="{00000000-0005-0000-0000-0000310F0000}"/>
    <cellStyle name="Header1 2 2" xfId="3891" xr:uid="{00000000-0005-0000-0000-0000320F0000}"/>
    <cellStyle name="Header1 2 3" xfId="3892" xr:uid="{00000000-0005-0000-0000-0000330F0000}"/>
    <cellStyle name="Header1 2 4" xfId="3893" xr:uid="{00000000-0005-0000-0000-0000340F0000}"/>
    <cellStyle name="Header1 2 5" xfId="3894" xr:uid="{00000000-0005-0000-0000-0000350F0000}"/>
    <cellStyle name="Header1 3" xfId="3895" xr:uid="{00000000-0005-0000-0000-0000360F0000}"/>
    <cellStyle name="Header1 3 2" xfId="3896" xr:uid="{00000000-0005-0000-0000-0000370F0000}"/>
    <cellStyle name="Header1 3 3" xfId="3897" xr:uid="{00000000-0005-0000-0000-0000380F0000}"/>
    <cellStyle name="Header1 4" xfId="3898" xr:uid="{00000000-0005-0000-0000-0000390F0000}"/>
    <cellStyle name="Header1 4 2" xfId="3899" xr:uid="{00000000-0005-0000-0000-00003A0F0000}"/>
    <cellStyle name="Header1 4 3" xfId="3900" xr:uid="{00000000-0005-0000-0000-00003B0F0000}"/>
    <cellStyle name="Header1 4 4" xfId="3901" xr:uid="{00000000-0005-0000-0000-00003C0F0000}"/>
    <cellStyle name="Header1 5" xfId="3902" xr:uid="{00000000-0005-0000-0000-00003D0F0000}"/>
    <cellStyle name="Header1 6" xfId="3903" xr:uid="{00000000-0005-0000-0000-00003E0F0000}"/>
    <cellStyle name="Header1 7" xfId="3904" xr:uid="{00000000-0005-0000-0000-00003F0F0000}"/>
    <cellStyle name="Header1 8" xfId="3905" xr:uid="{00000000-0005-0000-0000-0000400F0000}"/>
    <cellStyle name="Header2" xfId="3906" xr:uid="{00000000-0005-0000-0000-0000410F0000}"/>
    <cellStyle name="Header2 10" xfId="3907" xr:uid="{00000000-0005-0000-0000-0000420F0000}"/>
    <cellStyle name="Header2 11" xfId="3908" xr:uid="{00000000-0005-0000-0000-0000430F0000}"/>
    <cellStyle name="Header2 12" xfId="3909" xr:uid="{00000000-0005-0000-0000-0000440F0000}"/>
    <cellStyle name="Header2 13" xfId="3910" xr:uid="{00000000-0005-0000-0000-0000450F0000}"/>
    <cellStyle name="Header2 2" xfId="3911" xr:uid="{00000000-0005-0000-0000-0000460F0000}"/>
    <cellStyle name="Header2 2 10" xfId="3912" xr:uid="{00000000-0005-0000-0000-0000470F0000}"/>
    <cellStyle name="Header2 2 11" xfId="3913" xr:uid="{00000000-0005-0000-0000-0000480F0000}"/>
    <cellStyle name="Header2 2 12" xfId="3914" xr:uid="{00000000-0005-0000-0000-0000490F0000}"/>
    <cellStyle name="Header2 2 2" xfId="3915" xr:uid="{00000000-0005-0000-0000-00004A0F0000}"/>
    <cellStyle name="Header2 2 3" xfId="3916" xr:uid="{00000000-0005-0000-0000-00004B0F0000}"/>
    <cellStyle name="Header2 2 4" xfId="3917" xr:uid="{00000000-0005-0000-0000-00004C0F0000}"/>
    <cellStyle name="Header2 2 5" xfId="3918" xr:uid="{00000000-0005-0000-0000-00004D0F0000}"/>
    <cellStyle name="Header2 2 6" xfId="3919" xr:uid="{00000000-0005-0000-0000-00004E0F0000}"/>
    <cellStyle name="Header2 2 7" xfId="3920" xr:uid="{00000000-0005-0000-0000-00004F0F0000}"/>
    <cellStyle name="Header2 2 8" xfId="3921" xr:uid="{00000000-0005-0000-0000-0000500F0000}"/>
    <cellStyle name="Header2 2 9" xfId="3922" xr:uid="{00000000-0005-0000-0000-0000510F0000}"/>
    <cellStyle name="Header2 3" xfId="3923" xr:uid="{00000000-0005-0000-0000-0000520F0000}"/>
    <cellStyle name="Header2 3 10" xfId="3924" xr:uid="{00000000-0005-0000-0000-0000530F0000}"/>
    <cellStyle name="Header2 3 11" xfId="3925" xr:uid="{00000000-0005-0000-0000-0000540F0000}"/>
    <cellStyle name="Header2 3 12" xfId="3926" xr:uid="{00000000-0005-0000-0000-0000550F0000}"/>
    <cellStyle name="Header2 3 2" xfId="3927" xr:uid="{00000000-0005-0000-0000-0000560F0000}"/>
    <cellStyle name="Header2 3 3" xfId="3928" xr:uid="{00000000-0005-0000-0000-0000570F0000}"/>
    <cellStyle name="Header2 3 4" xfId="3929" xr:uid="{00000000-0005-0000-0000-0000580F0000}"/>
    <cellStyle name="Header2 3 5" xfId="3930" xr:uid="{00000000-0005-0000-0000-0000590F0000}"/>
    <cellStyle name="Header2 3 6" xfId="3931" xr:uid="{00000000-0005-0000-0000-00005A0F0000}"/>
    <cellStyle name="Header2 3 7" xfId="3932" xr:uid="{00000000-0005-0000-0000-00005B0F0000}"/>
    <cellStyle name="Header2 3 8" xfId="3933" xr:uid="{00000000-0005-0000-0000-00005C0F0000}"/>
    <cellStyle name="Header2 3 9" xfId="3934" xr:uid="{00000000-0005-0000-0000-00005D0F0000}"/>
    <cellStyle name="Header2 4" xfId="3935" xr:uid="{00000000-0005-0000-0000-00005E0F0000}"/>
    <cellStyle name="Header2 4 10" xfId="3936" xr:uid="{00000000-0005-0000-0000-00005F0F0000}"/>
    <cellStyle name="Header2 4 11" xfId="3937" xr:uid="{00000000-0005-0000-0000-0000600F0000}"/>
    <cellStyle name="Header2 4 12" xfId="3938" xr:uid="{00000000-0005-0000-0000-0000610F0000}"/>
    <cellStyle name="Header2 4 13" xfId="3939" xr:uid="{00000000-0005-0000-0000-0000620F0000}"/>
    <cellStyle name="Header2 4 14" xfId="3940" xr:uid="{00000000-0005-0000-0000-0000630F0000}"/>
    <cellStyle name="Header2 4 15" xfId="3941" xr:uid="{00000000-0005-0000-0000-0000640F0000}"/>
    <cellStyle name="Header2 4 16" xfId="3942" xr:uid="{00000000-0005-0000-0000-0000650F0000}"/>
    <cellStyle name="Header2 4 17" xfId="3943" xr:uid="{00000000-0005-0000-0000-0000660F0000}"/>
    <cellStyle name="Header2 4 18" xfId="3944" xr:uid="{00000000-0005-0000-0000-0000670F0000}"/>
    <cellStyle name="Header2 4 19" xfId="3945" xr:uid="{00000000-0005-0000-0000-0000680F0000}"/>
    <cellStyle name="Header2 4 2" xfId="3946" xr:uid="{00000000-0005-0000-0000-0000690F0000}"/>
    <cellStyle name="Header2 4 20" xfId="3947" xr:uid="{00000000-0005-0000-0000-00006A0F0000}"/>
    <cellStyle name="Header2 4 3" xfId="3948" xr:uid="{00000000-0005-0000-0000-00006B0F0000}"/>
    <cellStyle name="Header2 4 4" xfId="3949" xr:uid="{00000000-0005-0000-0000-00006C0F0000}"/>
    <cellStyle name="Header2 4 5" xfId="3950" xr:uid="{00000000-0005-0000-0000-00006D0F0000}"/>
    <cellStyle name="Header2 4 6" xfId="3951" xr:uid="{00000000-0005-0000-0000-00006E0F0000}"/>
    <cellStyle name="Header2 4 7" xfId="3952" xr:uid="{00000000-0005-0000-0000-00006F0F0000}"/>
    <cellStyle name="Header2 4 8" xfId="3953" xr:uid="{00000000-0005-0000-0000-0000700F0000}"/>
    <cellStyle name="Header2 4 9" xfId="3954" xr:uid="{00000000-0005-0000-0000-0000710F0000}"/>
    <cellStyle name="Header2 5" xfId="3955" xr:uid="{00000000-0005-0000-0000-0000720F0000}"/>
    <cellStyle name="Header2 5 10" xfId="3956" xr:uid="{00000000-0005-0000-0000-0000730F0000}"/>
    <cellStyle name="Header2 5 11" xfId="3957" xr:uid="{00000000-0005-0000-0000-0000740F0000}"/>
    <cellStyle name="Header2 5 12" xfId="3958" xr:uid="{00000000-0005-0000-0000-0000750F0000}"/>
    <cellStyle name="Header2 5 13" xfId="3959" xr:uid="{00000000-0005-0000-0000-0000760F0000}"/>
    <cellStyle name="Header2 5 14" xfId="3960" xr:uid="{00000000-0005-0000-0000-0000770F0000}"/>
    <cellStyle name="Header2 5 15" xfId="3961" xr:uid="{00000000-0005-0000-0000-0000780F0000}"/>
    <cellStyle name="Header2 5 16" xfId="3962" xr:uid="{00000000-0005-0000-0000-0000790F0000}"/>
    <cellStyle name="Header2 5 17" xfId="3963" xr:uid="{00000000-0005-0000-0000-00007A0F0000}"/>
    <cellStyle name="Header2 5 2" xfId="3964" xr:uid="{00000000-0005-0000-0000-00007B0F0000}"/>
    <cellStyle name="Header2 5 3" xfId="3965" xr:uid="{00000000-0005-0000-0000-00007C0F0000}"/>
    <cellStyle name="Header2 5 4" xfId="3966" xr:uid="{00000000-0005-0000-0000-00007D0F0000}"/>
    <cellStyle name="Header2 5 5" xfId="3967" xr:uid="{00000000-0005-0000-0000-00007E0F0000}"/>
    <cellStyle name="Header2 5 6" xfId="3968" xr:uid="{00000000-0005-0000-0000-00007F0F0000}"/>
    <cellStyle name="Header2 5 7" xfId="3969" xr:uid="{00000000-0005-0000-0000-0000800F0000}"/>
    <cellStyle name="Header2 5 8" xfId="3970" xr:uid="{00000000-0005-0000-0000-0000810F0000}"/>
    <cellStyle name="Header2 5 9" xfId="3971" xr:uid="{00000000-0005-0000-0000-0000820F0000}"/>
    <cellStyle name="Header2 6" xfId="3972" xr:uid="{00000000-0005-0000-0000-0000830F0000}"/>
    <cellStyle name="Header2 6 10" xfId="3973" xr:uid="{00000000-0005-0000-0000-0000840F0000}"/>
    <cellStyle name="Header2 6 11" xfId="3974" xr:uid="{00000000-0005-0000-0000-0000850F0000}"/>
    <cellStyle name="Header2 6 12" xfId="3975" xr:uid="{00000000-0005-0000-0000-0000860F0000}"/>
    <cellStyle name="Header2 6 13" xfId="3976" xr:uid="{00000000-0005-0000-0000-0000870F0000}"/>
    <cellStyle name="Header2 6 14" xfId="3977" xr:uid="{00000000-0005-0000-0000-0000880F0000}"/>
    <cellStyle name="Header2 6 15" xfId="3978" xr:uid="{00000000-0005-0000-0000-0000890F0000}"/>
    <cellStyle name="Header2 6 16" xfId="3979" xr:uid="{00000000-0005-0000-0000-00008A0F0000}"/>
    <cellStyle name="Header2 6 17" xfId="3980" xr:uid="{00000000-0005-0000-0000-00008B0F0000}"/>
    <cellStyle name="Header2 6 18" xfId="3981" xr:uid="{00000000-0005-0000-0000-00008C0F0000}"/>
    <cellStyle name="Header2 6 2" xfId="3982" xr:uid="{00000000-0005-0000-0000-00008D0F0000}"/>
    <cellStyle name="Header2 6 3" xfId="3983" xr:uid="{00000000-0005-0000-0000-00008E0F0000}"/>
    <cellStyle name="Header2 6 4" xfId="3984" xr:uid="{00000000-0005-0000-0000-00008F0F0000}"/>
    <cellStyle name="Header2 6 5" xfId="3985" xr:uid="{00000000-0005-0000-0000-0000900F0000}"/>
    <cellStyle name="Header2 6 6" xfId="3986" xr:uid="{00000000-0005-0000-0000-0000910F0000}"/>
    <cellStyle name="Header2 6 7" xfId="3987" xr:uid="{00000000-0005-0000-0000-0000920F0000}"/>
    <cellStyle name="Header2 6 8" xfId="3988" xr:uid="{00000000-0005-0000-0000-0000930F0000}"/>
    <cellStyle name="Header2 6 9" xfId="3989" xr:uid="{00000000-0005-0000-0000-0000940F0000}"/>
    <cellStyle name="Header2 7" xfId="3990" xr:uid="{00000000-0005-0000-0000-0000950F0000}"/>
    <cellStyle name="Header2 7 10" xfId="3991" xr:uid="{00000000-0005-0000-0000-0000960F0000}"/>
    <cellStyle name="Header2 7 11" xfId="3992" xr:uid="{00000000-0005-0000-0000-0000970F0000}"/>
    <cellStyle name="Header2 7 12" xfId="3993" xr:uid="{00000000-0005-0000-0000-0000980F0000}"/>
    <cellStyle name="Header2 7 13" xfId="3994" xr:uid="{00000000-0005-0000-0000-0000990F0000}"/>
    <cellStyle name="Header2 7 14" xfId="3995" xr:uid="{00000000-0005-0000-0000-00009A0F0000}"/>
    <cellStyle name="Header2 7 2" xfId="3996" xr:uid="{00000000-0005-0000-0000-00009B0F0000}"/>
    <cellStyle name="Header2 7 3" xfId="3997" xr:uid="{00000000-0005-0000-0000-00009C0F0000}"/>
    <cellStyle name="Header2 7 4" xfId="3998" xr:uid="{00000000-0005-0000-0000-00009D0F0000}"/>
    <cellStyle name="Header2 7 5" xfId="3999" xr:uid="{00000000-0005-0000-0000-00009E0F0000}"/>
    <cellStyle name="Header2 7 6" xfId="4000" xr:uid="{00000000-0005-0000-0000-00009F0F0000}"/>
    <cellStyle name="Header2 7 7" xfId="4001" xr:uid="{00000000-0005-0000-0000-0000A00F0000}"/>
    <cellStyle name="Header2 7 8" xfId="4002" xr:uid="{00000000-0005-0000-0000-0000A10F0000}"/>
    <cellStyle name="Header2 7 9" xfId="4003" xr:uid="{00000000-0005-0000-0000-0000A20F0000}"/>
    <cellStyle name="Header2 8" xfId="4004" xr:uid="{00000000-0005-0000-0000-0000A30F0000}"/>
    <cellStyle name="Header2 9" xfId="4005" xr:uid="{00000000-0005-0000-0000-0000A40F0000}"/>
    <cellStyle name="Heading" xfId="4006" xr:uid="{00000000-0005-0000-0000-0000A50F0000}"/>
    <cellStyle name="Heading 1" xfId="4007" xr:uid="{00000000-0005-0000-0000-0000A60F0000}"/>
    <cellStyle name="Heading 1 1" xfId="4008" xr:uid="{00000000-0005-0000-0000-0000A70F0000}"/>
    <cellStyle name="Heading 1 2" xfId="4009" xr:uid="{00000000-0005-0000-0000-0000A80F0000}"/>
    <cellStyle name="Heading 1 2 2" xfId="4010" xr:uid="{00000000-0005-0000-0000-0000A90F0000}"/>
    <cellStyle name="Heading 1 3" xfId="4011" xr:uid="{00000000-0005-0000-0000-0000AA0F0000}"/>
    <cellStyle name="Heading 2" xfId="4012" xr:uid="{00000000-0005-0000-0000-0000AB0F0000}"/>
    <cellStyle name="Heading 2 2" xfId="4013" xr:uid="{00000000-0005-0000-0000-0000AC0F0000}"/>
    <cellStyle name="Heading 2 2 2" xfId="4014" xr:uid="{00000000-0005-0000-0000-0000AD0F0000}"/>
    <cellStyle name="Heading 2 3" xfId="4015" xr:uid="{00000000-0005-0000-0000-0000AE0F0000}"/>
    <cellStyle name="Heading 3" xfId="4016" xr:uid="{00000000-0005-0000-0000-0000AF0F0000}"/>
    <cellStyle name="Heading 3 2" xfId="4017" xr:uid="{00000000-0005-0000-0000-0000B00F0000}"/>
    <cellStyle name="Heading 3 2 2" xfId="4018" xr:uid="{00000000-0005-0000-0000-0000B10F0000}"/>
    <cellStyle name="Heading 3 3" xfId="4019" xr:uid="{00000000-0005-0000-0000-0000B20F0000}"/>
    <cellStyle name="Heading 3 4" xfId="4020" xr:uid="{00000000-0005-0000-0000-0000B30F0000}"/>
    <cellStyle name="Heading 3 4 2" xfId="4021" xr:uid="{00000000-0005-0000-0000-0000B40F0000}"/>
    <cellStyle name="Heading 4" xfId="4022" xr:uid="{00000000-0005-0000-0000-0000B50F0000}"/>
    <cellStyle name="Heading 4 2" xfId="4023" xr:uid="{00000000-0005-0000-0000-0000B60F0000}"/>
    <cellStyle name="Heading 5" xfId="4024" xr:uid="{00000000-0005-0000-0000-0000B70F0000}"/>
    <cellStyle name="heading_a2" xfId="4025" xr:uid="{00000000-0005-0000-0000-0000B80F0000}"/>
    <cellStyle name="Heading1" xfId="4026" xr:uid="{00000000-0005-0000-0000-0000B90F0000}"/>
    <cellStyle name="Heading1 1" xfId="4027" xr:uid="{00000000-0005-0000-0000-0000BA0F0000}"/>
    <cellStyle name="Heading1_лизинг и страхование" xfId="4028" xr:uid="{00000000-0005-0000-0000-0000BB0F0000}"/>
    <cellStyle name="Heading2" xfId="4029" xr:uid="{00000000-0005-0000-0000-0000BC0F0000}"/>
    <cellStyle name="Heading2 2" xfId="4030" xr:uid="{00000000-0005-0000-0000-0000BD0F0000}"/>
    <cellStyle name="Heading3" xfId="4031" xr:uid="{00000000-0005-0000-0000-0000BE0F0000}"/>
    <cellStyle name="Heading4" xfId="4032" xr:uid="{00000000-0005-0000-0000-0000BF0F0000}"/>
    <cellStyle name="Heading5" xfId="4033" xr:uid="{00000000-0005-0000-0000-0000C00F0000}"/>
    <cellStyle name="Heading6" xfId="4034" xr:uid="{00000000-0005-0000-0000-0000C10F0000}"/>
    <cellStyle name="HeadingS" xfId="4035" xr:uid="{00000000-0005-0000-0000-0000C20F0000}"/>
    <cellStyle name="Headline2" xfId="4036" xr:uid="{00000000-0005-0000-0000-0000C30F0000}"/>
    <cellStyle name="Headline3" xfId="4037" xr:uid="{00000000-0005-0000-0000-0000C40F0000}"/>
    <cellStyle name="Hidden" xfId="4038" xr:uid="{00000000-0005-0000-0000-0000C50F0000}"/>
    <cellStyle name="Hidden 2" xfId="4039" xr:uid="{00000000-0005-0000-0000-0000C60F0000}"/>
    <cellStyle name="Hidden 2 2" xfId="4040" xr:uid="{00000000-0005-0000-0000-0000C70F0000}"/>
    <cellStyle name="Hidden 2 3" xfId="4041" xr:uid="{00000000-0005-0000-0000-0000C80F0000}"/>
    <cellStyle name="Hidden 3" xfId="4042" xr:uid="{00000000-0005-0000-0000-0000C90F0000}"/>
    <cellStyle name="Hidden 3 2" xfId="4043" xr:uid="{00000000-0005-0000-0000-0000CA0F0000}"/>
    <cellStyle name="Hidden 3 3" xfId="4044" xr:uid="{00000000-0005-0000-0000-0000CB0F0000}"/>
    <cellStyle name="Hidden 4" xfId="4045" xr:uid="{00000000-0005-0000-0000-0000CC0F0000}"/>
    <cellStyle name="Hidden 5" xfId="4046" xr:uid="{00000000-0005-0000-0000-0000CD0F0000}"/>
    <cellStyle name="Hide" xfId="4047" xr:uid="{00000000-0005-0000-0000-0000CE0F0000}"/>
    <cellStyle name="Horizontal" xfId="4048" xr:uid="{00000000-0005-0000-0000-0000CF0F0000}"/>
    <cellStyle name="Hyperlink" xfId="4049" xr:uid="{00000000-0005-0000-0000-0000D00F0000}"/>
    <cellStyle name="í â› [0.00]_Sheet1" xfId="4050" xr:uid="{00000000-0005-0000-0000-0000D10F0000}"/>
    <cellStyle name="Iau?iue_Cia-l ccaldcec" xfId="4051" xr:uid="{00000000-0005-0000-0000-0000D20F0000}"/>
    <cellStyle name="Îáű÷íűé__FES" xfId="4052" xr:uid="{00000000-0005-0000-0000-0000D30F0000}"/>
    <cellStyle name="Îáû÷íûé_vaqduGfTSN7qyUJNWHRlcWo3H" xfId="4053" xr:uid="{00000000-0005-0000-0000-0000D40F0000}"/>
    <cellStyle name="Index" xfId="4054" xr:uid="{00000000-0005-0000-0000-0000D50F0000}"/>
    <cellStyle name="Index 2" xfId="4055" xr:uid="{00000000-0005-0000-0000-0000D60F0000}"/>
    <cellStyle name="Îňęđűâŕâřŕ˙ń˙ ăčďĺđńńűëęŕ" xfId="4056" xr:uid="{00000000-0005-0000-0000-0000D70F0000}"/>
    <cellStyle name="Input" xfId="4057" xr:uid="{00000000-0005-0000-0000-0000D80F0000}"/>
    <cellStyle name="Input [yellow]" xfId="4058" xr:uid="{00000000-0005-0000-0000-0000D90F0000}"/>
    <cellStyle name="Input [yellow] 10" xfId="4059" xr:uid="{00000000-0005-0000-0000-0000DA0F0000}"/>
    <cellStyle name="Input [yellow] 2" xfId="4060" xr:uid="{00000000-0005-0000-0000-0000DB0F0000}"/>
    <cellStyle name="Input [yellow] 2 10" xfId="4061" xr:uid="{00000000-0005-0000-0000-0000DC0F0000}"/>
    <cellStyle name="Input [yellow] 2 11" xfId="4062" xr:uid="{00000000-0005-0000-0000-0000DD0F0000}"/>
    <cellStyle name="Input [yellow] 2 12" xfId="4063" xr:uid="{00000000-0005-0000-0000-0000DE0F0000}"/>
    <cellStyle name="Input [yellow] 2 2" xfId="4064" xr:uid="{00000000-0005-0000-0000-0000DF0F0000}"/>
    <cellStyle name="Input [yellow] 2 3" xfId="4065" xr:uid="{00000000-0005-0000-0000-0000E00F0000}"/>
    <cellStyle name="Input [yellow] 2 4" xfId="4066" xr:uid="{00000000-0005-0000-0000-0000E10F0000}"/>
    <cellStyle name="Input [yellow] 2 5" xfId="4067" xr:uid="{00000000-0005-0000-0000-0000E20F0000}"/>
    <cellStyle name="Input [yellow] 2 6" xfId="4068" xr:uid="{00000000-0005-0000-0000-0000E30F0000}"/>
    <cellStyle name="Input [yellow] 2 7" xfId="4069" xr:uid="{00000000-0005-0000-0000-0000E40F0000}"/>
    <cellStyle name="Input [yellow] 2 8" xfId="4070" xr:uid="{00000000-0005-0000-0000-0000E50F0000}"/>
    <cellStyle name="Input [yellow] 2 9" xfId="4071" xr:uid="{00000000-0005-0000-0000-0000E60F0000}"/>
    <cellStyle name="Input [yellow] 3" xfId="4072" xr:uid="{00000000-0005-0000-0000-0000E70F0000}"/>
    <cellStyle name="Input [yellow] 3 10" xfId="4073" xr:uid="{00000000-0005-0000-0000-0000E80F0000}"/>
    <cellStyle name="Input [yellow] 3 11" xfId="4074" xr:uid="{00000000-0005-0000-0000-0000E90F0000}"/>
    <cellStyle name="Input [yellow] 3 12" xfId="4075" xr:uid="{00000000-0005-0000-0000-0000EA0F0000}"/>
    <cellStyle name="Input [yellow] 3 13" xfId="4076" xr:uid="{00000000-0005-0000-0000-0000EB0F0000}"/>
    <cellStyle name="Input [yellow] 3 14" xfId="4077" xr:uid="{00000000-0005-0000-0000-0000EC0F0000}"/>
    <cellStyle name="Input [yellow] 3 15" xfId="4078" xr:uid="{00000000-0005-0000-0000-0000ED0F0000}"/>
    <cellStyle name="Input [yellow] 3 16" xfId="4079" xr:uid="{00000000-0005-0000-0000-0000EE0F0000}"/>
    <cellStyle name="Input [yellow] 3 17" xfId="4080" xr:uid="{00000000-0005-0000-0000-0000EF0F0000}"/>
    <cellStyle name="Input [yellow] 3 18" xfId="4081" xr:uid="{00000000-0005-0000-0000-0000F00F0000}"/>
    <cellStyle name="Input [yellow] 3 2" xfId="4082" xr:uid="{00000000-0005-0000-0000-0000F10F0000}"/>
    <cellStyle name="Input [yellow] 3 3" xfId="4083" xr:uid="{00000000-0005-0000-0000-0000F20F0000}"/>
    <cellStyle name="Input [yellow] 3 4" xfId="4084" xr:uid="{00000000-0005-0000-0000-0000F30F0000}"/>
    <cellStyle name="Input [yellow] 3 5" xfId="4085" xr:uid="{00000000-0005-0000-0000-0000F40F0000}"/>
    <cellStyle name="Input [yellow] 3 6" xfId="4086" xr:uid="{00000000-0005-0000-0000-0000F50F0000}"/>
    <cellStyle name="Input [yellow] 3 7" xfId="4087" xr:uid="{00000000-0005-0000-0000-0000F60F0000}"/>
    <cellStyle name="Input [yellow] 3 8" xfId="4088" xr:uid="{00000000-0005-0000-0000-0000F70F0000}"/>
    <cellStyle name="Input [yellow] 3 9" xfId="4089" xr:uid="{00000000-0005-0000-0000-0000F80F0000}"/>
    <cellStyle name="Input [yellow] 4" xfId="4090" xr:uid="{00000000-0005-0000-0000-0000F90F0000}"/>
    <cellStyle name="Input [yellow] 4 2" xfId="4091" xr:uid="{00000000-0005-0000-0000-0000FA0F0000}"/>
    <cellStyle name="Input [yellow] 4 3" xfId="4092" xr:uid="{00000000-0005-0000-0000-0000FB0F0000}"/>
    <cellStyle name="Input [yellow] 4 4" xfId="4093" xr:uid="{00000000-0005-0000-0000-0000FC0F0000}"/>
    <cellStyle name="Input [yellow] 4 5" xfId="4094" xr:uid="{00000000-0005-0000-0000-0000FD0F0000}"/>
    <cellStyle name="Input [yellow] 4 6" xfId="4095" xr:uid="{00000000-0005-0000-0000-0000FE0F0000}"/>
    <cellStyle name="Input [yellow] 5" xfId="4096" xr:uid="{00000000-0005-0000-0000-0000FF0F0000}"/>
    <cellStyle name="Input [yellow] 5 10" xfId="4097" xr:uid="{00000000-0005-0000-0000-000000100000}"/>
    <cellStyle name="Input [yellow] 5 11" xfId="4098" xr:uid="{00000000-0005-0000-0000-000001100000}"/>
    <cellStyle name="Input [yellow] 5 12" xfId="4099" xr:uid="{00000000-0005-0000-0000-000002100000}"/>
    <cellStyle name="Input [yellow] 5 13" xfId="4100" xr:uid="{00000000-0005-0000-0000-000003100000}"/>
    <cellStyle name="Input [yellow] 5 14" xfId="4101" xr:uid="{00000000-0005-0000-0000-000004100000}"/>
    <cellStyle name="Input [yellow] 5 15" xfId="4102" xr:uid="{00000000-0005-0000-0000-000005100000}"/>
    <cellStyle name="Input [yellow] 5 2" xfId="4103" xr:uid="{00000000-0005-0000-0000-000006100000}"/>
    <cellStyle name="Input [yellow] 5 3" xfId="4104" xr:uid="{00000000-0005-0000-0000-000007100000}"/>
    <cellStyle name="Input [yellow] 5 4" xfId="4105" xr:uid="{00000000-0005-0000-0000-000008100000}"/>
    <cellStyle name="Input [yellow] 5 5" xfId="4106" xr:uid="{00000000-0005-0000-0000-000009100000}"/>
    <cellStyle name="Input [yellow] 5 6" xfId="4107" xr:uid="{00000000-0005-0000-0000-00000A100000}"/>
    <cellStyle name="Input [yellow] 5 7" xfId="4108" xr:uid="{00000000-0005-0000-0000-00000B100000}"/>
    <cellStyle name="Input [yellow] 5 8" xfId="4109" xr:uid="{00000000-0005-0000-0000-00000C100000}"/>
    <cellStyle name="Input [yellow] 5 9" xfId="4110" xr:uid="{00000000-0005-0000-0000-00000D100000}"/>
    <cellStyle name="Input [yellow] 6" xfId="4111" xr:uid="{00000000-0005-0000-0000-00000E100000}"/>
    <cellStyle name="Input [yellow] 7" xfId="4112" xr:uid="{00000000-0005-0000-0000-00000F100000}"/>
    <cellStyle name="Input [yellow] 8" xfId="4113" xr:uid="{00000000-0005-0000-0000-000010100000}"/>
    <cellStyle name="Input [yellow] 9" xfId="4114" xr:uid="{00000000-0005-0000-0000-000011100000}"/>
    <cellStyle name="Input 10" xfId="4115" xr:uid="{00000000-0005-0000-0000-000012100000}"/>
    <cellStyle name="Input 10 10" xfId="4116" xr:uid="{00000000-0005-0000-0000-000013100000}"/>
    <cellStyle name="Input 10 2" xfId="4117" xr:uid="{00000000-0005-0000-0000-000014100000}"/>
    <cellStyle name="Input 10 3" xfId="4118" xr:uid="{00000000-0005-0000-0000-000015100000}"/>
    <cellStyle name="Input 10 4" xfId="4119" xr:uid="{00000000-0005-0000-0000-000016100000}"/>
    <cellStyle name="Input 10 5" xfId="4120" xr:uid="{00000000-0005-0000-0000-000017100000}"/>
    <cellStyle name="Input 10 6" xfId="4121" xr:uid="{00000000-0005-0000-0000-000018100000}"/>
    <cellStyle name="Input 10 7" xfId="4122" xr:uid="{00000000-0005-0000-0000-000019100000}"/>
    <cellStyle name="Input 10 8" xfId="4123" xr:uid="{00000000-0005-0000-0000-00001A100000}"/>
    <cellStyle name="Input 10 9" xfId="4124" xr:uid="{00000000-0005-0000-0000-00001B100000}"/>
    <cellStyle name="Input 11" xfId="4125" xr:uid="{00000000-0005-0000-0000-00001C100000}"/>
    <cellStyle name="Input 12" xfId="4126" xr:uid="{00000000-0005-0000-0000-00001D100000}"/>
    <cellStyle name="Input 13" xfId="4127" xr:uid="{00000000-0005-0000-0000-00001E100000}"/>
    <cellStyle name="Input 14" xfId="4128" xr:uid="{00000000-0005-0000-0000-00001F100000}"/>
    <cellStyle name="Input 15" xfId="4129" xr:uid="{00000000-0005-0000-0000-000020100000}"/>
    <cellStyle name="Input 16" xfId="4130" xr:uid="{00000000-0005-0000-0000-000021100000}"/>
    <cellStyle name="Input 17" xfId="4131" xr:uid="{00000000-0005-0000-0000-000022100000}"/>
    <cellStyle name="Input 18" xfId="4132" xr:uid="{00000000-0005-0000-0000-000023100000}"/>
    <cellStyle name="Input 19" xfId="4133" xr:uid="{00000000-0005-0000-0000-000024100000}"/>
    <cellStyle name="Input 2" xfId="4134" xr:uid="{00000000-0005-0000-0000-000025100000}"/>
    <cellStyle name="Input 2 2" xfId="4135" xr:uid="{00000000-0005-0000-0000-000026100000}"/>
    <cellStyle name="Input 2 3" xfId="4136" xr:uid="{00000000-0005-0000-0000-000027100000}"/>
    <cellStyle name="Input 20" xfId="4137" xr:uid="{00000000-0005-0000-0000-000028100000}"/>
    <cellStyle name="Input 21" xfId="4138" xr:uid="{00000000-0005-0000-0000-000029100000}"/>
    <cellStyle name="Input 22" xfId="4139" xr:uid="{00000000-0005-0000-0000-00002A100000}"/>
    <cellStyle name="Input 23" xfId="4140" xr:uid="{00000000-0005-0000-0000-00002B100000}"/>
    <cellStyle name="Input 24" xfId="4141" xr:uid="{00000000-0005-0000-0000-00002C100000}"/>
    <cellStyle name="Input 25" xfId="4142" xr:uid="{00000000-0005-0000-0000-00002D100000}"/>
    <cellStyle name="Input 26" xfId="4143" xr:uid="{00000000-0005-0000-0000-00002E100000}"/>
    <cellStyle name="Input 27" xfId="4144" xr:uid="{00000000-0005-0000-0000-00002F100000}"/>
    <cellStyle name="Input 28" xfId="4145" xr:uid="{00000000-0005-0000-0000-000030100000}"/>
    <cellStyle name="Input 29" xfId="4146" xr:uid="{00000000-0005-0000-0000-000031100000}"/>
    <cellStyle name="Input 3" xfId="4147" xr:uid="{00000000-0005-0000-0000-000032100000}"/>
    <cellStyle name="Input 3 10" xfId="4148" xr:uid="{00000000-0005-0000-0000-000033100000}"/>
    <cellStyle name="Input 3 11" xfId="4149" xr:uid="{00000000-0005-0000-0000-000034100000}"/>
    <cellStyle name="Input 3 12" xfId="4150" xr:uid="{00000000-0005-0000-0000-000035100000}"/>
    <cellStyle name="Input 3 2" xfId="4151" xr:uid="{00000000-0005-0000-0000-000036100000}"/>
    <cellStyle name="Input 3 3" xfId="4152" xr:uid="{00000000-0005-0000-0000-000037100000}"/>
    <cellStyle name="Input 3 4" xfId="4153" xr:uid="{00000000-0005-0000-0000-000038100000}"/>
    <cellStyle name="Input 3 5" xfId="4154" xr:uid="{00000000-0005-0000-0000-000039100000}"/>
    <cellStyle name="Input 3 6" xfId="4155" xr:uid="{00000000-0005-0000-0000-00003A100000}"/>
    <cellStyle name="Input 3 7" xfId="4156" xr:uid="{00000000-0005-0000-0000-00003B100000}"/>
    <cellStyle name="Input 3 8" xfId="4157" xr:uid="{00000000-0005-0000-0000-00003C100000}"/>
    <cellStyle name="Input 3 9" xfId="4158" xr:uid="{00000000-0005-0000-0000-00003D100000}"/>
    <cellStyle name="Input 30" xfId="4159" xr:uid="{00000000-0005-0000-0000-00003E100000}"/>
    <cellStyle name="Input 31" xfId="4160" xr:uid="{00000000-0005-0000-0000-00003F100000}"/>
    <cellStyle name="Input 32" xfId="4161" xr:uid="{00000000-0005-0000-0000-000040100000}"/>
    <cellStyle name="Input 33" xfId="4162" xr:uid="{00000000-0005-0000-0000-000041100000}"/>
    <cellStyle name="Input 34" xfId="4163" xr:uid="{00000000-0005-0000-0000-000042100000}"/>
    <cellStyle name="Input 35" xfId="4164" xr:uid="{00000000-0005-0000-0000-000043100000}"/>
    <cellStyle name="Input 36" xfId="4165" xr:uid="{00000000-0005-0000-0000-000044100000}"/>
    <cellStyle name="Input 37" xfId="4166" xr:uid="{00000000-0005-0000-0000-000045100000}"/>
    <cellStyle name="Input 4" xfId="4167" xr:uid="{00000000-0005-0000-0000-000046100000}"/>
    <cellStyle name="Input 4 10" xfId="4168" xr:uid="{00000000-0005-0000-0000-000047100000}"/>
    <cellStyle name="Input 4 11" xfId="4169" xr:uid="{00000000-0005-0000-0000-000048100000}"/>
    <cellStyle name="Input 4 12" xfId="4170" xr:uid="{00000000-0005-0000-0000-000049100000}"/>
    <cellStyle name="Input 4 2" xfId="4171" xr:uid="{00000000-0005-0000-0000-00004A100000}"/>
    <cellStyle name="Input 4 3" xfId="4172" xr:uid="{00000000-0005-0000-0000-00004B100000}"/>
    <cellStyle name="Input 4 4" xfId="4173" xr:uid="{00000000-0005-0000-0000-00004C100000}"/>
    <cellStyle name="Input 4 5" xfId="4174" xr:uid="{00000000-0005-0000-0000-00004D100000}"/>
    <cellStyle name="Input 4 6" xfId="4175" xr:uid="{00000000-0005-0000-0000-00004E100000}"/>
    <cellStyle name="Input 4 7" xfId="4176" xr:uid="{00000000-0005-0000-0000-00004F100000}"/>
    <cellStyle name="Input 4 8" xfId="4177" xr:uid="{00000000-0005-0000-0000-000050100000}"/>
    <cellStyle name="Input 4 9" xfId="4178" xr:uid="{00000000-0005-0000-0000-000051100000}"/>
    <cellStyle name="Input 5" xfId="4179" xr:uid="{00000000-0005-0000-0000-000052100000}"/>
    <cellStyle name="Input 5 10" xfId="4180" xr:uid="{00000000-0005-0000-0000-000053100000}"/>
    <cellStyle name="Input 5 2" xfId="4181" xr:uid="{00000000-0005-0000-0000-000054100000}"/>
    <cellStyle name="Input 5 3" xfId="4182" xr:uid="{00000000-0005-0000-0000-000055100000}"/>
    <cellStyle name="Input 5 4" xfId="4183" xr:uid="{00000000-0005-0000-0000-000056100000}"/>
    <cellStyle name="Input 5 5" xfId="4184" xr:uid="{00000000-0005-0000-0000-000057100000}"/>
    <cellStyle name="Input 5 6" xfId="4185" xr:uid="{00000000-0005-0000-0000-000058100000}"/>
    <cellStyle name="Input 5 7" xfId="4186" xr:uid="{00000000-0005-0000-0000-000059100000}"/>
    <cellStyle name="Input 5 8" xfId="4187" xr:uid="{00000000-0005-0000-0000-00005A100000}"/>
    <cellStyle name="Input 5 9" xfId="4188" xr:uid="{00000000-0005-0000-0000-00005B100000}"/>
    <cellStyle name="Input 6" xfId="4189" xr:uid="{00000000-0005-0000-0000-00005C100000}"/>
    <cellStyle name="Input 6 10" xfId="4190" xr:uid="{00000000-0005-0000-0000-00005D100000}"/>
    <cellStyle name="Input 6 2" xfId="4191" xr:uid="{00000000-0005-0000-0000-00005E100000}"/>
    <cellStyle name="Input 6 3" xfId="4192" xr:uid="{00000000-0005-0000-0000-00005F100000}"/>
    <cellStyle name="Input 6 4" xfId="4193" xr:uid="{00000000-0005-0000-0000-000060100000}"/>
    <cellStyle name="Input 6 5" xfId="4194" xr:uid="{00000000-0005-0000-0000-000061100000}"/>
    <cellStyle name="Input 6 6" xfId="4195" xr:uid="{00000000-0005-0000-0000-000062100000}"/>
    <cellStyle name="Input 6 7" xfId="4196" xr:uid="{00000000-0005-0000-0000-000063100000}"/>
    <cellStyle name="Input 6 8" xfId="4197" xr:uid="{00000000-0005-0000-0000-000064100000}"/>
    <cellStyle name="Input 6 9" xfId="4198" xr:uid="{00000000-0005-0000-0000-000065100000}"/>
    <cellStyle name="Input 7" xfId="4199" xr:uid="{00000000-0005-0000-0000-000066100000}"/>
    <cellStyle name="Input 7 10" xfId="4200" xr:uid="{00000000-0005-0000-0000-000067100000}"/>
    <cellStyle name="Input 7 2" xfId="4201" xr:uid="{00000000-0005-0000-0000-000068100000}"/>
    <cellStyle name="Input 7 3" xfId="4202" xr:uid="{00000000-0005-0000-0000-000069100000}"/>
    <cellStyle name="Input 7 4" xfId="4203" xr:uid="{00000000-0005-0000-0000-00006A100000}"/>
    <cellStyle name="Input 7 5" xfId="4204" xr:uid="{00000000-0005-0000-0000-00006B100000}"/>
    <cellStyle name="Input 7 6" xfId="4205" xr:uid="{00000000-0005-0000-0000-00006C100000}"/>
    <cellStyle name="Input 7 7" xfId="4206" xr:uid="{00000000-0005-0000-0000-00006D100000}"/>
    <cellStyle name="Input 7 8" xfId="4207" xr:uid="{00000000-0005-0000-0000-00006E100000}"/>
    <cellStyle name="Input 7 9" xfId="4208" xr:uid="{00000000-0005-0000-0000-00006F100000}"/>
    <cellStyle name="Input 8" xfId="4209" xr:uid="{00000000-0005-0000-0000-000070100000}"/>
    <cellStyle name="Input 8 10" xfId="4210" xr:uid="{00000000-0005-0000-0000-000071100000}"/>
    <cellStyle name="Input 8 2" xfId="4211" xr:uid="{00000000-0005-0000-0000-000072100000}"/>
    <cellStyle name="Input 8 3" xfId="4212" xr:uid="{00000000-0005-0000-0000-000073100000}"/>
    <cellStyle name="Input 8 4" xfId="4213" xr:uid="{00000000-0005-0000-0000-000074100000}"/>
    <cellStyle name="Input 8 5" xfId="4214" xr:uid="{00000000-0005-0000-0000-000075100000}"/>
    <cellStyle name="Input 8 6" xfId="4215" xr:uid="{00000000-0005-0000-0000-000076100000}"/>
    <cellStyle name="Input 8 7" xfId="4216" xr:uid="{00000000-0005-0000-0000-000077100000}"/>
    <cellStyle name="Input 8 8" xfId="4217" xr:uid="{00000000-0005-0000-0000-000078100000}"/>
    <cellStyle name="Input 8 9" xfId="4218" xr:uid="{00000000-0005-0000-0000-000079100000}"/>
    <cellStyle name="Input 9" xfId="4219" xr:uid="{00000000-0005-0000-0000-00007A100000}"/>
    <cellStyle name="Input 9 10" xfId="4220" xr:uid="{00000000-0005-0000-0000-00007B100000}"/>
    <cellStyle name="Input 9 2" xfId="4221" xr:uid="{00000000-0005-0000-0000-00007C100000}"/>
    <cellStyle name="Input 9 3" xfId="4222" xr:uid="{00000000-0005-0000-0000-00007D100000}"/>
    <cellStyle name="Input 9 4" xfId="4223" xr:uid="{00000000-0005-0000-0000-00007E100000}"/>
    <cellStyle name="Input 9 5" xfId="4224" xr:uid="{00000000-0005-0000-0000-00007F100000}"/>
    <cellStyle name="Input 9 6" xfId="4225" xr:uid="{00000000-0005-0000-0000-000080100000}"/>
    <cellStyle name="Input 9 7" xfId="4226" xr:uid="{00000000-0005-0000-0000-000081100000}"/>
    <cellStyle name="Input 9 8" xfId="4227" xr:uid="{00000000-0005-0000-0000-000082100000}"/>
    <cellStyle name="Input 9 9" xfId="4228" xr:uid="{00000000-0005-0000-0000-000083100000}"/>
    <cellStyle name="Input%" xfId="4229" xr:uid="{00000000-0005-0000-0000-000084100000}"/>
    <cellStyle name="Input, 0 dec" xfId="4230" xr:uid="{00000000-0005-0000-0000-000085100000}"/>
    <cellStyle name="Input, 1 dec" xfId="4231" xr:uid="{00000000-0005-0000-0000-000086100000}"/>
    <cellStyle name="Input, 2 dec" xfId="4232" xr:uid="{00000000-0005-0000-0000-000087100000}"/>
    <cellStyle name="Input_Cell" xfId="4233" xr:uid="{00000000-0005-0000-0000-000088100000}"/>
    <cellStyle name="InputBlueFont" xfId="4234" xr:uid="{00000000-0005-0000-0000-000089100000}"/>
    <cellStyle name="InputDate" xfId="4235" xr:uid="{00000000-0005-0000-0000-00008A100000}"/>
    <cellStyle name="InputDecimal" xfId="4236" xr:uid="{00000000-0005-0000-0000-00008B100000}"/>
    <cellStyle name="InputDecimal 10" xfId="4237" xr:uid="{00000000-0005-0000-0000-00008C100000}"/>
    <cellStyle name="InputDecimal 11" xfId="4238" xr:uid="{00000000-0005-0000-0000-00008D100000}"/>
    <cellStyle name="InputDecimal 12" xfId="4239" xr:uid="{00000000-0005-0000-0000-00008E100000}"/>
    <cellStyle name="InputDecimal 2" xfId="4240" xr:uid="{00000000-0005-0000-0000-00008F100000}"/>
    <cellStyle name="InputDecimal 2 2" xfId="4241" xr:uid="{00000000-0005-0000-0000-000090100000}"/>
    <cellStyle name="InputDecimal 3" xfId="4242" xr:uid="{00000000-0005-0000-0000-000091100000}"/>
    <cellStyle name="InputDecimal 3 2" xfId="4243" xr:uid="{00000000-0005-0000-0000-000092100000}"/>
    <cellStyle name="InputDecimal 4" xfId="4244" xr:uid="{00000000-0005-0000-0000-000093100000}"/>
    <cellStyle name="InputDecimal 4 2" xfId="4245" xr:uid="{00000000-0005-0000-0000-000094100000}"/>
    <cellStyle name="InputDecimal 5" xfId="4246" xr:uid="{00000000-0005-0000-0000-000095100000}"/>
    <cellStyle name="InputDecimal 5 2" xfId="4247" xr:uid="{00000000-0005-0000-0000-000096100000}"/>
    <cellStyle name="InputDecimal 6" xfId="4248" xr:uid="{00000000-0005-0000-0000-000097100000}"/>
    <cellStyle name="InputDecimal 6 2" xfId="4249" xr:uid="{00000000-0005-0000-0000-000098100000}"/>
    <cellStyle name="InputDecimal 7" xfId="4250" xr:uid="{00000000-0005-0000-0000-000099100000}"/>
    <cellStyle name="InputDecimal 7 2" xfId="4251" xr:uid="{00000000-0005-0000-0000-00009A100000}"/>
    <cellStyle name="InputDecimal 8" xfId="4252" xr:uid="{00000000-0005-0000-0000-00009B100000}"/>
    <cellStyle name="InputDecimal 8 2" xfId="4253" xr:uid="{00000000-0005-0000-0000-00009C100000}"/>
    <cellStyle name="InputDecimal 9" xfId="4254" xr:uid="{00000000-0005-0000-0000-00009D100000}"/>
    <cellStyle name="InputDecimal 9 2" xfId="4255" xr:uid="{00000000-0005-0000-0000-00009E100000}"/>
    <cellStyle name="InputGen" xfId="4256" xr:uid="{00000000-0005-0000-0000-00009F100000}"/>
    <cellStyle name="Inputs" xfId="4257" xr:uid="{00000000-0005-0000-0000-0000A0100000}"/>
    <cellStyle name="Inputs (const)" xfId="4258" xr:uid="{00000000-0005-0000-0000-0000A1100000}"/>
    <cellStyle name="Inputs Co" xfId="4259" xr:uid="{00000000-0005-0000-0000-0000A2100000}"/>
    <cellStyle name="Inputs_46EE.2011(v1.0)" xfId="4260" xr:uid="{00000000-0005-0000-0000-0000A3100000}"/>
    <cellStyle name="InputValue" xfId="4261" xr:uid="{00000000-0005-0000-0000-0000A4100000}"/>
    <cellStyle name="Integer" xfId="4262" xr:uid="{00000000-0005-0000-0000-0000A5100000}"/>
    <cellStyle name="Invisible" xfId="4263" xr:uid="{00000000-0005-0000-0000-0000A6100000}"/>
    <cellStyle name="Ioe?uaaaoayny aeia?nnueea" xfId="4264" xr:uid="{00000000-0005-0000-0000-0000A7100000}"/>
    <cellStyle name="ISO" xfId="4265" xr:uid="{00000000-0005-0000-0000-0000A8100000}"/>
    <cellStyle name="Italic" xfId="4266" xr:uid="{00000000-0005-0000-0000-0000A9100000}"/>
    <cellStyle name="Item" xfId="4267" xr:uid="{00000000-0005-0000-0000-0000AA100000}"/>
    <cellStyle name="ItemTypeClass" xfId="4268" xr:uid="{00000000-0005-0000-0000-0000AB100000}"/>
    <cellStyle name="ItemTypeClass 2" xfId="4269" xr:uid="{00000000-0005-0000-0000-0000AC100000}"/>
    <cellStyle name="ItemTypeClass 2 2" xfId="4270" xr:uid="{00000000-0005-0000-0000-0000AD100000}"/>
    <cellStyle name="ItemTypeClass 2 3" xfId="4271" xr:uid="{00000000-0005-0000-0000-0000AE100000}"/>
    <cellStyle name="ItemTypeClass 2 4" xfId="4272" xr:uid="{00000000-0005-0000-0000-0000AF100000}"/>
    <cellStyle name="ItemTypeClass 3" xfId="4273" xr:uid="{00000000-0005-0000-0000-0000B0100000}"/>
    <cellStyle name="ItemTypeClass 3 2" xfId="4274" xr:uid="{00000000-0005-0000-0000-0000B1100000}"/>
    <cellStyle name="ItemTypeClass 3 3" xfId="4275" xr:uid="{00000000-0005-0000-0000-0000B2100000}"/>
    <cellStyle name="ItemTypeClass 3 4" xfId="4276" xr:uid="{00000000-0005-0000-0000-0000B3100000}"/>
    <cellStyle name="ItemTypeClass 4" xfId="4277" xr:uid="{00000000-0005-0000-0000-0000B4100000}"/>
    <cellStyle name="ItemTypeClass 4 2" xfId="4278" xr:uid="{00000000-0005-0000-0000-0000B5100000}"/>
    <cellStyle name="ItemTypeClass 4 3" xfId="4279" xr:uid="{00000000-0005-0000-0000-0000B6100000}"/>
    <cellStyle name="ItemTypeClass 4 4" xfId="4280" xr:uid="{00000000-0005-0000-0000-0000B7100000}"/>
    <cellStyle name="ItemTypeClass 4 5" xfId="4281" xr:uid="{00000000-0005-0000-0000-0000B8100000}"/>
    <cellStyle name="ItemTypeClass 5" xfId="4282" xr:uid="{00000000-0005-0000-0000-0000B9100000}"/>
    <cellStyle name="ItemTypeClass 6" xfId="4283" xr:uid="{00000000-0005-0000-0000-0000BA100000}"/>
    <cellStyle name="ItemTypeClass 7" xfId="4284" xr:uid="{00000000-0005-0000-0000-0000BB100000}"/>
    <cellStyle name="Ivedimas" xfId="4285" xr:uid="{00000000-0005-0000-0000-0000BC100000}"/>
    <cellStyle name="Ivedimas 2" xfId="4286" xr:uid="{00000000-0005-0000-0000-0000BD100000}"/>
    <cellStyle name="Ivedimas 2 2" xfId="4287" xr:uid="{00000000-0005-0000-0000-0000BE100000}"/>
    <cellStyle name="Ivedimas 2 3" xfId="4288" xr:uid="{00000000-0005-0000-0000-0000BF100000}"/>
    <cellStyle name="Ivedimas 2 4" xfId="4289" xr:uid="{00000000-0005-0000-0000-0000C0100000}"/>
    <cellStyle name="Ivedimas 3" xfId="4290" xr:uid="{00000000-0005-0000-0000-0000C1100000}"/>
    <cellStyle name="Ivedimas 3 2" xfId="4291" xr:uid="{00000000-0005-0000-0000-0000C2100000}"/>
    <cellStyle name="Ivedimas 3 3" xfId="4292" xr:uid="{00000000-0005-0000-0000-0000C3100000}"/>
    <cellStyle name="Ivedimas 3 4" xfId="4293" xr:uid="{00000000-0005-0000-0000-0000C4100000}"/>
    <cellStyle name="Ivedimas 4" xfId="4294" xr:uid="{00000000-0005-0000-0000-0000C5100000}"/>
    <cellStyle name="Ivedimas 4 2" xfId="4295" xr:uid="{00000000-0005-0000-0000-0000C6100000}"/>
    <cellStyle name="Ivedimas 4 3" xfId="4296" xr:uid="{00000000-0005-0000-0000-0000C7100000}"/>
    <cellStyle name="Ivedimas 4 4" xfId="4297" xr:uid="{00000000-0005-0000-0000-0000C8100000}"/>
    <cellStyle name="Ivedimas 4 5" xfId="4298" xr:uid="{00000000-0005-0000-0000-0000C9100000}"/>
    <cellStyle name="Ivedimas 5" xfId="4299" xr:uid="{00000000-0005-0000-0000-0000CA100000}"/>
    <cellStyle name="Ivedimas 6" xfId="4300" xr:uid="{00000000-0005-0000-0000-0000CB100000}"/>
    <cellStyle name="Ivedimas 7" xfId="4301" xr:uid="{00000000-0005-0000-0000-0000CC100000}"/>
    <cellStyle name="Ivedimo1" xfId="4302" xr:uid="{00000000-0005-0000-0000-0000CD100000}"/>
    <cellStyle name="Ivedimo1 2" xfId="4303" xr:uid="{00000000-0005-0000-0000-0000CE100000}"/>
    <cellStyle name="Ivedimo1 2 2" xfId="4304" xr:uid="{00000000-0005-0000-0000-0000CF100000}"/>
    <cellStyle name="Ivedimo1 2 3" xfId="4305" xr:uid="{00000000-0005-0000-0000-0000D0100000}"/>
    <cellStyle name="Ivedimo1 2 4" xfId="4306" xr:uid="{00000000-0005-0000-0000-0000D1100000}"/>
    <cellStyle name="Ivedimo1 3" xfId="4307" xr:uid="{00000000-0005-0000-0000-0000D2100000}"/>
    <cellStyle name="Ivedimo1 3 2" xfId="4308" xr:uid="{00000000-0005-0000-0000-0000D3100000}"/>
    <cellStyle name="Ivedimo1 3 3" xfId="4309" xr:uid="{00000000-0005-0000-0000-0000D4100000}"/>
    <cellStyle name="Ivedimo1 3 4" xfId="4310" xr:uid="{00000000-0005-0000-0000-0000D5100000}"/>
    <cellStyle name="Ivedimo1 4" xfId="4311" xr:uid="{00000000-0005-0000-0000-0000D6100000}"/>
    <cellStyle name="Ivedimo1 4 2" xfId="4312" xr:uid="{00000000-0005-0000-0000-0000D7100000}"/>
    <cellStyle name="Ivedimo1 4 3" xfId="4313" xr:uid="{00000000-0005-0000-0000-0000D8100000}"/>
    <cellStyle name="Ivedimo1 4 4" xfId="4314" xr:uid="{00000000-0005-0000-0000-0000D9100000}"/>
    <cellStyle name="Ivedimo1 4 5" xfId="4315" xr:uid="{00000000-0005-0000-0000-0000DA100000}"/>
    <cellStyle name="Ivedimo1 5" xfId="4316" xr:uid="{00000000-0005-0000-0000-0000DB100000}"/>
    <cellStyle name="Ivedimo1 6" xfId="4317" xr:uid="{00000000-0005-0000-0000-0000DC100000}"/>
    <cellStyle name="Ivedimo1 7" xfId="4318" xr:uid="{00000000-0005-0000-0000-0000DD100000}"/>
    <cellStyle name="Ivedimo2" xfId="4319" xr:uid="{00000000-0005-0000-0000-0000DE100000}"/>
    <cellStyle name="Ivedimo2 2" xfId="4320" xr:uid="{00000000-0005-0000-0000-0000DF100000}"/>
    <cellStyle name="Ivedimo2 2 2" xfId="4321" xr:uid="{00000000-0005-0000-0000-0000E0100000}"/>
    <cellStyle name="Ivedimo2 2 3" xfId="4322" xr:uid="{00000000-0005-0000-0000-0000E1100000}"/>
    <cellStyle name="Ivedimo2 2 4" xfId="4323" xr:uid="{00000000-0005-0000-0000-0000E2100000}"/>
    <cellStyle name="Ivedimo2 3" xfId="4324" xr:uid="{00000000-0005-0000-0000-0000E3100000}"/>
    <cellStyle name="Ivedimo2 3 2" xfId="4325" xr:uid="{00000000-0005-0000-0000-0000E4100000}"/>
    <cellStyle name="Ivedimo2 3 3" xfId="4326" xr:uid="{00000000-0005-0000-0000-0000E5100000}"/>
    <cellStyle name="Ivedimo2 3 4" xfId="4327" xr:uid="{00000000-0005-0000-0000-0000E6100000}"/>
    <cellStyle name="Ivedimo2 4" xfId="4328" xr:uid="{00000000-0005-0000-0000-0000E7100000}"/>
    <cellStyle name="Ivedimo2 4 2" xfId="4329" xr:uid="{00000000-0005-0000-0000-0000E8100000}"/>
    <cellStyle name="Ivedimo2 4 3" xfId="4330" xr:uid="{00000000-0005-0000-0000-0000E9100000}"/>
    <cellStyle name="Ivedimo2 4 4" xfId="4331" xr:uid="{00000000-0005-0000-0000-0000EA100000}"/>
    <cellStyle name="Ivedimo2 4 5" xfId="4332" xr:uid="{00000000-0005-0000-0000-0000EB100000}"/>
    <cellStyle name="Ivedimo2 5" xfId="4333" xr:uid="{00000000-0005-0000-0000-0000EC100000}"/>
    <cellStyle name="Ivedimo2 6" xfId="4334" xr:uid="{00000000-0005-0000-0000-0000ED100000}"/>
    <cellStyle name="Ivedimo2 7" xfId="4335" xr:uid="{00000000-0005-0000-0000-0000EE100000}"/>
    <cellStyle name="Ivedimo5" xfId="4336" xr:uid="{00000000-0005-0000-0000-0000EF100000}"/>
    <cellStyle name="Ivedimo5 2" xfId="4337" xr:uid="{00000000-0005-0000-0000-0000F0100000}"/>
    <cellStyle name="Ivedimo5 2 2" xfId="4338" xr:uid="{00000000-0005-0000-0000-0000F1100000}"/>
    <cellStyle name="Ivedimo5 2 3" xfId="4339" xr:uid="{00000000-0005-0000-0000-0000F2100000}"/>
    <cellStyle name="Ivedimo5 2 4" xfId="4340" xr:uid="{00000000-0005-0000-0000-0000F3100000}"/>
    <cellStyle name="Ivedimo5 3" xfId="4341" xr:uid="{00000000-0005-0000-0000-0000F4100000}"/>
    <cellStyle name="Ivedimo5 3 2" xfId="4342" xr:uid="{00000000-0005-0000-0000-0000F5100000}"/>
    <cellStyle name="Ivedimo5 3 3" xfId="4343" xr:uid="{00000000-0005-0000-0000-0000F6100000}"/>
    <cellStyle name="Ivedimo5 3 4" xfId="4344" xr:uid="{00000000-0005-0000-0000-0000F7100000}"/>
    <cellStyle name="Ivedimo5 4" xfId="4345" xr:uid="{00000000-0005-0000-0000-0000F8100000}"/>
    <cellStyle name="Ivedimo5 4 2" xfId="4346" xr:uid="{00000000-0005-0000-0000-0000F9100000}"/>
    <cellStyle name="Ivedimo5 4 3" xfId="4347" xr:uid="{00000000-0005-0000-0000-0000FA100000}"/>
    <cellStyle name="Ivedimo5 4 4" xfId="4348" xr:uid="{00000000-0005-0000-0000-0000FB100000}"/>
    <cellStyle name="Ivedimo5 4 5" xfId="4349" xr:uid="{00000000-0005-0000-0000-0000FC100000}"/>
    <cellStyle name="Ivedimo5 5" xfId="4350" xr:uid="{00000000-0005-0000-0000-0000FD100000}"/>
    <cellStyle name="Ivedimo5 6" xfId="4351" xr:uid="{00000000-0005-0000-0000-0000FE100000}"/>
    <cellStyle name="Ivedimo5 7" xfId="4352" xr:uid="{00000000-0005-0000-0000-0000FF100000}"/>
    <cellStyle name="Just_Table" xfId="4353" xr:uid="{00000000-0005-0000-0000-000000110000}"/>
    <cellStyle name="Komma [0]_Arcen" xfId="4354" xr:uid="{00000000-0005-0000-0000-000001110000}"/>
    <cellStyle name="Komma_Arcen" xfId="4355" xr:uid="{00000000-0005-0000-0000-000002110000}"/>
    <cellStyle name="KPMG Heading 1" xfId="4356" xr:uid="{00000000-0005-0000-0000-000003110000}"/>
    <cellStyle name="KPMG Heading 2" xfId="4357" xr:uid="{00000000-0005-0000-0000-000004110000}"/>
    <cellStyle name="KPMG Heading 3" xfId="4358" xr:uid="{00000000-0005-0000-0000-000005110000}"/>
    <cellStyle name="KPMG Heading 4" xfId="4359" xr:uid="{00000000-0005-0000-0000-000006110000}"/>
    <cellStyle name="KPMG Normal" xfId="4360" xr:uid="{00000000-0005-0000-0000-000007110000}"/>
    <cellStyle name="KPMG Normal Text" xfId="4361" xr:uid="{00000000-0005-0000-0000-000008110000}"/>
    <cellStyle name="LeftTitle" xfId="4362" xr:uid="{00000000-0005-0000-0000-000009110000}"/>
    <cellStyle name="LeftTitle 2" xfId="4363" xr:uid="{00000000-0005-0000-0000-00000A110000}"/>
    <cellStyle name="Line Number" xfId="4364" xr:uid="{00000000-0005-0000-0000-00000B110000}"/>
    <cellStyle name="Link Currency (0)" xfId="4365" xr:uid="{00000000-0005-0000-0000-00000C110000}"/>
    <cellStyle name="Link Currency (2)" xfId="4366" xr:uid="{00000000-0005-0000-0000-00000D110000}"/>
    <cellStyle name="Link Units (0)" xfId="4367" xr:uid="{00000000-0005-0000-0000-00000E110000}"/>
    <cellStyle name="Link Units (1)" xfId="4368" xr:uid="{00000000-0005-0000-0000-00000F110000}"/>
    <cellStyle name="Link Units (2)" xfId="4369" xr:uid="{00000000-0005-0000-0000-000010110000}"/>
    <cellStyle name="Linked Cell" xfId="4370" xr:uid="{00000000-0005-0000-0000-000011110000}"/>
    <cellStyle name="Linked Cell 2" xfId="4371" xr:uid="{00000000-0005-0000-0000-000012110000}"/>
    <cellStyle name="Linked Cell 3" xfId="4372" xr:uid="{00000000-0005-0000-0000-000013110000}"/>
    <cellStyle name="lue" xfId="4373" xr:uid="{00000000-0005-0000-0000-000014110000}"/>
    <cellStyle name="Main text" xfId="4374" xr:uid="{00000000-0005-0000-0000-000015110000}"/>
    <cellStyle name="Margin" xfId="4375" xr:uid="{00000000-0005-0000-0000-000016110000}"/>
    <cellStyle name="Matrix" xfId="4376" xr:uid="{00000000-0005-0000-0000-000017110000}"/>
    <cellStyle name="Millares [0]_10 AVERIAS MASIVAS + ANT" xfId="4377" xr:uid="{00000000-0005-0000-0000-000018110000}"/>
    <cellStyle name="Millares_10 AVERIAS MASIVAS + ANT" xfId="4378" xr:uid="{00000000-0005-0000-0000-000019110000}"/>
    <cellStyle name="Milliers [0]_BUDGET" xfId="4379" xr:uid="{00000000-0005-0000-0000-00001A110000}"/>
    <cellStyle name="Milliers_BUDGET" xfId="4380" xr:uid="{00000000-0005-0000-0000-00001B110000}"/>
    <cellStyle name="Millions" xfId="4381" xr:uid="{00000000-0005-0000-0000-00001C110000}"/>
    <cellStyle name="Millions 10" xfId="4382" xr:uid="{00000000-0005-0000-0000-00001D110000}"/>
    <cellStyle name="Millions 11" xfId="4383" xr:uid="{00000000-0005-0000-0000-00001E110000}"/>
    <cellStyle name="Millions 12" xfId="4384" xr:uid="{00000000-0005-0000-0000-00001F110000}"/>
    <cellStyle name="Millions 13" xfId="4385" xr:uid="{00000000-0005-0000-0000-000020110000}"/>
    <cellStyle name="Millions 14" xfId="4386" xr:uid="{00000000-0005-0000-0000-000021110000}"/>
    <cellStyle name="Millions 15" xfId="4387" xr:uid="{00000000-0005-0000-0000-000022110000}"/>
    <cellStyle name="Millions 16" xfId="4388" xr:uid="{00000000-0005-0000-0000-000023110000}"/>
    <cellStyle name="Millions 17" xfId="4389" xr:uid="{00000000-0005-0000-0000-000024110000}"/>
    <cellStyle name="Millions 18" xfId="4390" xr:uid="{00000000-0005-0000-0000-000025110000}"/>
    <cellStyle name="Millions 19" xfId="4391" xr:uid="{00000000-0005-0000-0000-000026110000}"/>
    <cellStyle name="Millions 2" xfId="4392" xr:uid="{00000000-0005-0000-0000-000027110000}"/>
    <cellStyle name="Millions 2 10" xfId="4393" xr:uid="{00000000-0005-0000-0000-000028110000}"/>
    <cellStyle name="Millions 2 11" xfId="4394" xr:uid="{00000000-0005-0000-0000-000029110000}"/>
    <cellStyle name="Millions 2 12" xfId="4395" xr:uid="{00000000-0005-0000-0000-00002A110000}"/>
    <cellStyle name="Millions 2 13" xfId="4396" xr:uid="{00000000-0005-0000-0000-00002B110000}"/>
    <cellStyle name="Millions 2 14" xfId="4397" xr:uid="{00000000-0005-0000-0000-00002C110000}"/>
    <cellStyle name="Millions 2 15" xfId="4398" xr:uid="{00000000-0005-0000-0000-00002D110000}"/>
    <cellStyle name="Millions 2 16" xfId="4399" xr:uid="{00000000-0005-0000-0000-00002E110000}"/>
    <cellStyle name="Millions 2 17" xfId="4400" xr:uid="{00000000-0005-0000-0000-00002F110000}"/>
    <cellStyle name="Millions 2 18" xfId="4401" xr:uid="{00000000-0005-0000-0000-000030110000}"/>
    <cellStyle name="Millions 2 19" xfId="4402" xr:uid="{00000000-0005-0000-0000-000031110000}"/>
    <cellStyle name="Millions 2 2" xfId="4403" xr:uid="{00000000-0005-0000-0000-000032110000}"/>
    <cellStyle name="Millions 2 20" xfId="4404" xr:uid="{00000000-0005-0000-0000-000033110000}"/>
    <cellStyle name="Millions 2 21" xfId="4405" xr:uid="{00000000-0005-0000-0000-000034110000}"/>
    <cellStyle name="Millions 2 22" xfId="4406" xr:uid="{00000000-0005-0000-0000-000035110000}"/>
    <cellStyle name="Millions 2 3" xfId="4407" xr:uid="{00000000-0005-0000-0000-000036110000}"/>
    <cellStyle name="Millions 2 4" xfId="4408" xr:uid="{00000000-0005-0000-0000-000037110000}"/>
    <cellStyle name="Millions 2 5" xfId="4409" xr:uid="{00000000-0005-0000-0000-000038110000}"/>
    <cellStyle name="Millions 2 6" xfId="4410" xr:uid="{00000000-0005-0000-0000-000039110000}"/>
    <cellStyle name="Millions 2 7" xfId="4411" xr:uid="{00000000-0005-0000-0000-00003A110000}"/>
    <cellStyle name="Millions 2 8" xfId="4412" xr:uid="{00000000-0005-0000-0000-00003B110000}"/>
    <cellStyle name="Millions 2 9" xfId="4413" xr:uid="{00000000-0005-0000-0000-00003C110000}"/>
    <cellStyle name="Millions 20" xfId="4414" xr:uid="{00000000-0005-0000-0000-00003D110000}"/>
    <cellStyle name="Millions 21" xfId="4415" xr:uid="{00000000-0005-0000-0000-00003E110000}"/>
    <cellStyle name="Millions 22" xfId="4416" xr:uid="{00000000-0005-0000-0000-00003F110000}"/>
    <cellStyle name="Millions 23" xfId="4417" xr:uid="{00000000-0005-0000-0000-000040110000}"/>
    <cellStyle name="Millions 24" xfId="4418" xr:uid="{00000000-0005-0000-0000-000041110000}"/>
    <cellStyle name="Millions 25" xfId="4419" xr:uid="{00000000-0005-0000-0000-000042110000}"/>
    <cellStyle name="Millions 26" xfId="4420" xr:uid="{00000000-0005-0000-0000-000043110000}"/>
    <cellStyle name="Millions 27" xfId="4421" xr:uid="{00000000-0005-0000-0000-000044110000}"/>
    <cellStyle name="Millions 28" xfId="4422" xr:uid="{00000000-0005-0000-0000-000045110000}"/>
    <cellStyle name="Millions 29" xfId="4423" xr:uid="{00000000-0005-0000-0000-000046110000}"/>
    <cellStyle name="Millions 3" xfId="4424" xr:uid="{00000000-0005-0000-0000-000047110000}"/>
    <cellStyle name="Millions 3 10" xfId="4425" xr:uid="{00000000-0005-0000-0000-000048110000}"/>
    <cellStyle name="Millions 3 11" xfId="4426" xr:uid="{00000000-0005-0000-0000-000049110000}"/>
    <cellStyle name="Millions 3 12" xfId="4427" xr:uid="{00000000-0005-0000-0000-00004A110000}"/>
    <cellStyle name="Millions 3 13" xfId="4428" xr:uid="{00000000-0005-0000-0000-00004B110000}"/>
    <cellStyle name="Millions 3 14" xfId="4429" xr:uid="{00000000-0005-0000-0000-00004C110000}"/>
    <cellStyle name="Millions 3 15" xfId="4430" xr:uid="{00000000-0005-0000-0000-00004D110000}"/>
    <cellStyle name="Millions 3 16" xfId="4431" xr:uid="{00000000-0005-0000-0000-00004E110000}"/>
    <cellStyle name="Millions 3 17" xfId="4432" xr:uid="{00000000-0005-0000-0000-00004F110000}"/>
    <cellStyle name="Millions 3 18" xfId="4433" xr:uid="{00000000-0005-0000-0000-000050110000}"/>
    <cellStyle name="Millions 3 19" xfId="4434" xr:uid="{00000000-0005-0000-0000-000051110000}"/>
    <cellStyle name="Millions 3 2" xfId="4435" xr:uid="{00000000-0005-0000-0000-000052110000}"/>
    <cellStyle name="Millions 3 20" xfId="4436" xr:uid="{00000000-0005-0000-0000-000053110000}"/>
    <cellStyle name="Millions 3 21" xfId="4437" xr:uid="{00000000-0005-0000-0000-000054110000}"/>
    <cellStyle name="Millions 3 22" xfId="4438" xr:uid="{00000000-0005-0000-0000-000055110000}"/>
    <cellStyle name="Millions 3 3" xfId="4439" xr:uid="{00000000-0005-0000-0000-000056110000}"/>
    <cellStyle name="Millions 3 4" xfId="4440" xr:uid="{00000000-0005-0000-0000-000057110000}"/>
    <cellStyle name="Millions 3 5" xfId="4441" xr:uid="{00000000-0005-0000-0000-000058110000}"/>
    <cellStyle name="Millions 3 6" xfId="4442" xr:uid="{00000000-0005-0000-0000-000059110000}"/>
    <cellStyle name="Millions 3 7" xfId="4443" xr:uid="{00000000-0005-0000-0000-00005A110000}"/>
    <cellStyle name="Millions 3 8" xfId="4444" xr:uid="{00000000-0005-0000-0000-00005B110000}"/>
    <cellStyle name="Millions 3 9" xfId="4445" xr:uid="{00000000-0005-0000-0000-00005C110000}"/>
    <cellStyle name="Millions 30" xfId="4446" xr:uid="{00000000-0005-0000-0000-00005D110000}"/>
    <cellStyle name="Millions 31" xfId="4447" xr:uid="{00000000-0005-0000-0000-00005E110000}"/>
    <cellStyle name="Millions 32" xfId="4448" xr:uid="{00000000-0005-0000-0000-00005F110000}"/>
    <cellStyle name="Millions 33" xfId="4449" xr:uid="{00000000-0005-0000-0000-000060110000}"/>
    <cellStyle name="Millions 34" xfId="4450" xr:uid="{00000000-0005-0000-0000-000061110000}"/>
    <cellStyle name="Millions 35" xfId="4451" xr:uid="{00000000-0005-0000-0000-000062110000}"/>
    <cellStyle name="Millions 36" xfId="4452" xr:uid="{00000000-0005-0000-0000-000063110000}"/>
    <cellStyle name="Millions 37" xfId="4453" xr:uid="{00000000-0005-0000-0000-000064110000}"/>
    <cellStyle name="Millions 4" xfId="4454" xr:uid="{00000000-0005-0000-0000-000065110000}"/>
    <cellStyle name="Millions 4 10" xfId="4455" xr:uid="{00000000-0005-0000-0000-000066110000}"/>
    <cellStyle name="Millions 4 11" xfId="4456" xr:uid="{00000000-0005-0000-0000-000067110000}"/>
    <cellStyle name="Millions 4 12" xfId="4457" xr:uid="{00000000-0005-0000-0000-000068110000}"/>
    <cellStyle name="Millions 4 13" xfId="4458" xr:uid="{00000000-0005-0000-0000-000069110000}"/>
    <cellStyle name="Millions 4 14" xfId="4459" xr:uid="{00000000-0005-0000-0000-00006A110000}"/>
    <cellStyle name="Millions 4 15" xfId="4460" xr:uid="{00000000-0005-0000-0000-00006B110000}"/>
    <cellStyle name="Millions 4 16" xfId="4461" xr:uid="{00000000-0005-0000-0000-00006C110000}"/>
    <cellStyle name="Millions 4 17" xfId="4462" xr:uid="{00000000-0005-0000-0000-00006D110000}"/>
    <cellStyle name="Millions 4 18" xfId="4463" xr:uid="{00000000-0005-0000-0000-00006E110000}"/>
    <cellStyle name="Millions 4 19" xfId="4464" xr:uid="{00000000-0005-0000-0000-00006F110000}"/>
    <cellStyle name="Millions 4 2" xfId="4465" xr:uid="{00000000-0005-0000-0000-000070110000}"/>
    <cellStyle name="Millions 4 20" xfId="4466" xr:uid="{00000000-0005-0000-0000-000071110000}"/>
    <cellStyle name="Millions 4 21" xfId="4467" xr:uid="{00000000-0005-0000-0000-000072110000}"/>
    <cellStyle name="Millions 4 22" xfId="4468" xr:uid="{00000000-0005-0000-0000-000073110000}"/>
    <cellStyle name="Millions 4 3" xfId="4469" xr:uid="{00000000-0005-0000-0000-000074110000}"/>
    <cellStyle name="Millions 4 4" xfId="4470" xr:uid="{00000000-0005-0000-0000-000075110000}"/>
    <cellStyle name="Millions 4 5" xfId="4471" xr:uid="{00000000-0005-0000-0000-000076110000}"/>
    <cellStyle name="Millions 4 6" xfId="4472" xr:uid="{00000000-0005-0000-0000-000077110000}"/>
    <cellStyle name="Millions 4 7" xfId="4473" xr:uid="{00000000-0005-0000-0000-000078110000}"/>
    <cellStyle name="Millions 4 8" xfId="4474" xr:uid="{00000000-0005-0000-0000-000079110000}"/>
    <cellStyle name="Millions 4 9" xfId="4475" xr:uid="{00000000-0005-0000-0000-00007A110000}"/>
    <cellStyle name="Millions 5" xfId="4476" xr:uid="{00000000-0005-0000-0000-00007B110000}"/>
    <cellStyle name="Millions 5 10" xfId="4477" xr:uid="{00000000-0005-0000-0000-00007C110000}"/>
    <cellStyle name="Millions 5 11" xfId="4478" xr:uid="{00000000-0005-0000-0000-00007D110000}"/>
    <cellStyle name="Millions 5 12" xfId="4479" xr:uid="{00000000-0005-0000-0000-00007E110000}"/>
    <cellStyle name="Millions 5 13" xfId="4480" xr:uid="{00000000-0005-0000-0000-00007F110000}"/>
    <cellStyle name="Millions 5 14" xfId="4481" xr:uid="{00000000-0005-0000-0000-000080110000}"/>
    <cellStyle name="Millions 5 15" xfId="4482" xr:uid="{00000000-0005-0000-0000-000081110000}"/>
    <cellStyle name="Millions 5 16" xfId="4483" xr:uid="{00000000-0005-0000-0000-000082110000}"/>
    <cellStyle name="Millions 5 17" xfId="4484" xr:uid="{00000000-0005-0000-0000-000083110000}"/>
    <cellStyle name="Millions 5 18" xfId="4485" xr:uid="{00000000-0005-0000-0000-000084110000}"/>
    <cellStyle name="Millions 5 19" xfId="4486" xr:uid="{00000000-0005-0000-0000-000085110000}"/>
    <cellStyle name="Millions 5 2" xfId="4487" xr:uid="{00000000-0005-0000-0000-000086110000}"/>
    <cellStyle name="Millions 5 20" xfId="4488" xr:uid="{00000000-0005-0000-0000-000087110000}"/>
    <cellStyle name="Millions 5 21" xfId="4489" xr:uid="{00000000-0005-0000-0000-000088110000}"/>
    <cellStyle name="Millions 5 22" xfId="4490" xr:uid="{00000000-0005-0000-0000-000089110000}"/>
    <cellStyle name="Millions 5 3" xfId="4491" xr:uid="{00000000-0005-0000-0000-00008A110000}"/>
    <cellStyle name="Millions 5 4" xfId="4492" xr:uid="{00000000-0005-0000-0000-00008B110000}"/>
    <cellStyle name="Millions 5 5" xfId="4493" xr:uid="{00000000-0005-0000-0000-00008C110000}"/>
    <cellStyle name="Millions 5 6" xfId="4494" xr:uid="{00000000-0005-0000-0000-00008D110000}"/>
    <cellStyle name="Millions 5 7" xfId="4495" xr:uid="{00000000-0005-0000-0000-00008E110000}"/>
    <cellStyle name="Millions 5 8" xfId="4496" xr:uid="{00000000-0005-0000-0000-00008F110000}"/>
    <cellStyle name="Millions 5 9" xfId="4497" xr:uid="{00000000-0005-0000-0000-000090110000}"/>
    <cellStyle name="Millions 6" xfId="4498" xr:uid="{00000000-0005-0000-0000-000091110000}"/>
    <cellStyle name="Millions 6 10" xfId="4499" xr:uid="{00000000-0005-0000-0000-000092110000}"/>
    <cellStyle name="Millions 6 11" xfId="4500" xr:uid="{00000000-0005-0000-0000-000093110000}"/>
    <cellStyle name="Millions 6 12" xfId="4501" xr:uid="{00000000-0005-0000-0000-000094110000}"/>
    <cellStyle name="Millions 6 13" xfId="4502" xr:uid="{00000000-0005-0000-0000-000095110000}"/>
    <cellStyle name="Millions 6 14" xfId="4503" xr:uid="{00000000-0005-0000-0000-000096110000}"/>
    <cellStyle name="Millions 6 15" xfId="4504" xr:uid="{00000000-0005-0000-0000-000097110000}"/>
    <cellStyle name="Millions 6 16" xfId="4505" xr:uid="{00000000-0005-0000-0000-000098110000}"/>
    <cellStyle name="Millions 6 17" xfId="4506" xr:uid="{00000000-0005-0000-0000-000099110000}"/>
    <cellStyle name="Millions 6 18" xfId="4507" xr:uid="{00000000-0005-0000-0000-00009A110000}"/>
    <cellStyle name="Millions 6 19" xfId="4508" xr:uid="{00000000-0005-0000-0000-00009B110000}"/>
    <cellStyle name="Millions 6 2" xfId="4509" xr:uid="{00000000-0005-0000-0000-00009C110000}"/>
    <cellStyle name="Millions 6 20" xfId="4510" xr:uid="{00000000-0005-0000-0000-00009D110000}"/>
    <cellStyle name="Millions 6 21" xfId="4511" xr:uid="{00000000-0005-0000-0000-00009E110000}"/>
    <cellStyle name="Millions 6 22" xfId="4512" xr:uid="{00000000-0005-0000-0000-00009F110000}"/>
    <cellStyle name="Millions 6 3" xfId="4513" xr:uid="{00000000-0005-0000-0000-0000A0110000}"/>
    <cellStyle name="Millions 6 4" xfId="4514" xr:uid="{00000000-0005-0000-0000-0000A1110000}"/>
    <cellStyle name="Millions 6 5" xfId="4515" xr:uid="{00000000-0005-0000-0000-0000A2110000}"/>
    <cellStyle name="Millions 6 6" xfId="4516" xr:uid="{00000000-0005-0000-0000-0000A3110000}"/>
    <cellStyle name="Millions 6 7" xfId="4517" xr:uid="{00000000-0005-0000-0000-0000A4110000}"/>
    <cellStyle name="Millions 6 8" xfId="4518" xr:uid="{00000000-0005-0000-0000-0000A5110000}"/>
    <cellStyle name="Millions 6 9" xfId="4519" xr:uid="{00000000-0005-0000-0000-0000A6110000}"/>
    <cellStyle name="Millions 7" xfId="4520" xr:uid="{00000000-0005-0000-0000-0000A7110000}"/>
    <cellStyle name="Millions 7 10" xfId="4521" xr:uid="{00000000-0005-0000-0000-0000A8110000}"/>
    <cellStyle name="Millions 7 11" xfId="4522" xr:uid="{00000000-0005-0000-0000-0000A9110000}"/>
    <cellStyle name="Millions 7 12" xfId="4523" xr:uid="{00000000-0005-0000-0000-0000AA110000}"/>
    <cellStyle name="Millions 7 13" xfId="4524" xr:uid="{00000000-0005-0000-0000-0000AB110000}"/>
    <cellStyle name="Millions 7 14" xfId="4525" xr:uid="{00000000-0005-0000-0000-0000AC110000}"/>
    <cellStyle name="Millions 7 15" xfId="4526" xr:uid="{00000000-0005-0000-0000-0000AD110000}"/>
    <cellStyle name="Millions 7 16" xfId="4527" xr:uid="{00000000-0005-0000-0000-0000AE110000}"/>
    <cellStyle name="Millions 7 17" xfId="4528" xr:uid="{00000000-0005-0000-0000-0000AF110000}"/>
    <cellStyle name="Millions 7 18" xfId="4529" xr:uid="{00000000-0005-0000-0000-0000B0110000}"/>
    <cellStyle name="Millions 7 19" xfId="4530" xr:uid="{00000000-0005-0000-0000-0000B1110000}"/>
    <cellStyle name="Millions 7 2" xfId="4531" xr:uid="{00000000-0005-0000-0000-0000B2110000}"/>
    <cellStyle name="Millions 7 20" xfId="4532" xr:uid="{00000000-0005-0000-0000-0000B3110000}"/>
    <cellStyle name="Millions 7 21" xfId="4533" xr:uid="{00000000-0005-0000-0000-0000B4110000}"/>
    <cellStyle name="Millions 7 22" xfId="4534" xr:uid="{00000000-0005-0000-0000-0000B5110000}"/>
    <cellStyle name="Millions 7 3" xfId="4535" xr:uid="{00000000-0005-0000-0000-0000B6110000}"/>
    <cellStyle name="Millions 7 4" xfId="4536" xr:uid="{00000000-0005-0000-0000-0000B7110000}"/>
    <cellStyle name="Millions 7 5" xfId="4537" xr:uid="{00000000-0005-0000-0000-0000B8110000}"/>
    <cellStyle name="Millions 7 6" xfId="4538" xr:uid="{00000000-0005-0000-0000-0000B9110000}"/>
    <cellStyle name="Millions 7 7" xfId="4539" xr:uid="{00000000-0005-0000-0000-0000BA110000}"/>
    <cellStyle name="Millions 7 8" xfId="4540" xr:uid="{00000000-0005-0000-0000-0000BB110000}"/>
    <cellStyle name="Millions 7 9" xfId="4541" xr:uid="{00000000-0005-0000-0000-0000BC110000}"/>
    <cellStyle name="Millions 8" xfId="4542" xr:uid="{00000000-0005-0000-0000-0000BD110000}"/>
    <cellStyle name="Millions 8 10" xfId="4543" xr:uid="{00000000-0005-0000-0000-0000BE110000}"/>
    <cellStyle name="Millions 8 11" xfId="4544" xr:uid="{00000000-0005-0000-0000-0000BF110000}"/>
    <cellStyle name="Millions 8 12" xfId="4545" xr:uid="{00000000-0005-0000-0000-0000C0110000}"/>
    <cellStyle name="Millions 8 13" xfId="4546" xr:uid="{00000000-0005-0000-0000-0000C1110000}"/>
    <cellStyle name="Millions 8 14" xfId="4547" xr:uid="{00000000-0005-0000-0000-0000C2110000}"/>
    <cellStyle name="Millions 8 15" xfId="4548" xr:uid="{00000000-0005-0000-0000-0000C3110000}"/>
    <cellStyle name="Millions 8 16" xfId="4549" xr:uid="{00000000-0005-0000-0000-0000C4110000}"/>
    <cellStyle name="Millions 8 17" xfId="4550" xr:uid="{00000000-0005-0000-0000-0000C5110000}"/>
    <cellStyle name="Millions 8 18" xfId="4551" xr:uid="{00000000-0005-0000-0000-0000C6110000}"/>
    <cellStyle name="Millions 8 19" xfId="4552" xr:uid="{00000000-0005-0000-0000-0000C7110000}"/>
    <cellStyle name="Millions 8 2" xfId="4553" xr:uid="{00000000-0005-0000-0000-0000C8110000}"/>
    <cellStyle name="Millions 8 20" xfId="4554" xr:uid="{00000000-0005-0000-0000-0000C9110000}"/>
    <cellStyle name="Millions 8 21" xfId="4555" xr:uid="{00000000-0005-0000-0000-0000CA110000}"/>
    <cellStyle name="Millions 8 22" xfId="4556" xr:uid="{00000000-0005-0000-0000-0000CB110000}"/>
    <cellStyle name="Millions 8 3" xfId="4557" xr:uid="{00000000-0005-0000-0000-0000CC110000}"/>
    <cellStyle name="Millions 8 4" xfId="4558" xr:uid="{00000000-0005-0000-0000-0000CD110000}"/>
    <cellStyle name="Millions 8 5" xfId="4559" xr:uid="{00000000-0005-0000-0000-0000CE110000}"/>
    <cellStyle name="Millions 8 6" xfId="4560" xr:uid="{00000000-0005-0000-0000-0000CF110000}"/>
    <cellStyle name="Millions 8 7" xfId="4561" xr:uid="{00000000-0005-0000-0000-0000D0110000}"/>
    <cellStyle name="Millions 8 8" xfId="4562" xr:uid="{00000000-0005-0000-0000-0000D1110000}"/>
    <cellStyle name="Millions 8 9" xfId="4563" xr:uid="{00000000-0005-0000-0000-0000D2110000}"/>
    <cellStyle name="Millions 9" xfId="4564" xr:uid="{00000000-0005-0000-0000-0000D3110000}"/>
    <cellStyle name="Millions 9 10" xfId="4565" xr:uid="{00000000-0005-0000-0000-0000D4110000}"/>
    <cellStyle name="Millions 9 11" xfId="4566" xr:uid="{00000000-0005-0000-0000-0000D5110000}"/>
    <cellStyle name="Millions 9 12" xfId="4567" xr:uid="{00000000-0005-0000-0000-0000D6110000}"/>
    <cellStyle name="Millions 9 13" xfId="4568" xr:uid="{00000000-0005-0000-0000-0000D7110000}"/>
    <cellStyle name="Millions 9 14" xfId="4569" xr:uid="{00000000-0005-0000-0000-0000D8110000}"/>
    <cellStyle name="Millions 9 15" xfId="4570" xr:uid="{00000000-0005-0000-0000-0000D9110000}"/>
    <cellStyle name="Millions 9 16" xfId="4571" xr:uid="{00000000-0005-0000-0000-0000DA110000}"/>
    <cellStyle name="Millions 9 17" xfId="4572" xr:uid="{00000000-0005-0000-0000-0000DB110000}"/>
    <cellStyle name="Millions 9 18" xfId="4573" xr:uid="{00000000-0005-0000-0000-0000DC110000}"/>
    <cellStyle name="Millions 9 19" xfId="4574" xr:uid="{00000000-0005-0000-0000-0000DD110000}"/>
    <cellStyle name="Millions 9 2" xfId="4575" xr:uid="{00000000-0005-0000-0000-0000DE110000}"/>
    <cellStyle name="Millions 9 20" xfId="4576" xr:uid="{00000000-0005-0000-0000-0000DF110000}"/>
    <cellStyle name="Millions 9 21" xfId="4577" xr:uid="{00000000-0005-0000-0000-0000E0110000}"/>
    <cellStyle name="Millions 9 22" xfId="4578" xr:uid="{00000000-0005-0000-0000-0000E1110000}"/>
    <cellStyle name="Millions 9 3" xfId="4579" xr:uid="{00000000-0005-0000-0000-0000E2110000}"/>
    <cellStyle name="Millions 9 4" xfId="4580" xr:uid="{00000000-0005-0000-0000-0000E3110000}"/>
    <cellStyle name="Millions 9 5" xfId="4581" xr:uid="{00000000-0005-0000-0000-0000E4110000}"/>
    <cellStyle name="Millions 9 6" xfId="4582" xr:uid="{00000000-0005-0000-0000-0000E5110000}"/>
    <cellStyle name="Millions 9 7" xfId="4583" xr:uid="{00000000-0005-0000-0000-0000E6110000}"/>
    <cellStyle name="Millions 9 8" xfId="4584" xr:uid="{00000000-0005-0000-0000-0000E7110000}"/>
    <cellStyle name="Millions 9 9" xfId="4585" xr:uid="{00000000-0005-0000-0000-0000E8110000}"/>
    <cellStyle name="mnb" xfId="4586" xr:uid="{00000000-0005-0000-0000-0000E9110000}"/>
    <cellStyle name="mnb 10" xfId="4587" xr:uid="{00000000-0005-0000-0000-0000EA110000}"/>
    <cellStyle name="mnb 2" xfId="4588" xr:uid="{00000000-0005-0000-0000-0000EB110000}"/>
    <cellStyle name="mnb 2 10" xfId="4589" xr:uid="{00000000-0005-0000-0000-0000EC110000}"/>
    <cellStyle name="mnb 2 11" xfId="4590" xr:uid="{00000000-0005-0000-0000-0000ED110000}"/>
    <cellStyle name="mnb 2 12" xfId="4591" xr:uid="{00000000-0005-0000-0000-0000EE110000}"/>
    <cellStyle name="mnb 2 2" xfId="4592" xr:uid="{00000000-0005-0000-0000-0000EF110000}"/>
    <cellStyle name="mnb 2 3" xfId="4593" xr:uid="{00000000-0005-0000-0000-0000F0110000}"/>
    <cellStyle name="mnb 2 4" xfId="4594" xr:uid="{00000000-0005-0000-0000-0000F1110000}"/>
    <cellStyle name="mnb 2 5" xfId="4595" xr:uid="{00000000-0005-0000-0000-0000F2110000}"/>
    <cellStyle name="mnb 2 6" xfId="4596" xr:uid="{00000000-0005-0000-0000-0000F3110000}"/>
    <cellStyle name="mnb 2 7" xfId="4597" xr:uid="{00000000-0005-0000-0000-0000F4110000}"/>
    <cellStyle name="mnb 2 8" xfId="4598" xr:uid="{00000000-0005-0000-0000-0000F5110000}"/>
    <cellStyle name="mnb 2 9" xfId="4599" xr:uid="{00000000-0005-0000-0000-0000F6110000}"/>
    <cellStyle name="mnb 3" xfId="4600" xr:uid="{00000000-0005-0000-0000-0000F7110000}"/>
    <cellStyle name="mnb 3 10" xfId="4601" xr:uid="{00000000-0005-0000-0000-0000F8110000}"/>
    <cellStyle name="mnb 3 11" xfId="4602" xr:uid="{00000000-0005-0000-0000-0000F9110000}"/>
    <cellStyle name="mnb 3 12" xfId="4603" xr:uid="{00000000-0005-0000-0000-0000FA110000}"/>
    <cellStyle name="mnb 3 13" xfId="4604" xr:uid="{00000000-0005-0000-0000-0000FB110000}"/>
    <cellStyle name="mnb 3 14" xfId="4605" xr:uid="{00000000-0005-0000-0000-0000FC110000}"/>
    <cellStyle name="mnb 3 15" xfId="4606" xr:uid="{00000000-0005-0000-0000-0000FD110000}"/>
    <cellStyle name="mnb 3 16" xfId="4607" xr:uid="{00000000-0005-0000-0000-0000FE110000}"/>
    <cellStyle name="mnb 3 17" xfId="4608" xr:uid="{00000000-0005-0000-0000-0000FF110000}"/>
    <cellStyle name="mnb 3 18" xfId="4609" xr:uid="{00000000-0005-0000-0000-000000120000}"/>
    <cellStyle name="mnb 3 2" xfId="4610" xr:uid="{00000000-0005-0000-0000-000001120000}"/>
    <cellStyle name="mnb 3 3" xfId="4611" xr:uid="{00000000-0005-0000-0000-000002120000}"/>
    <cellStyle name="mnb 3 4" xfId="4612" xr:uid="{00000000-0005-0000-0000-000003120000}"/>
    <cellStyle name="mnb 3 5" xfId="4613" xr:uid="{00000000-0005-0000-0000-000004120000}"/>
    <cellStyle name="mnb 3 6" xfId="4614" xr:uid="{00000000-0005-0000-0000-000005120000}"/>
    <cellStyle name="mnb 3 7" xfId="4615" xr:uid="{00000000-0005-0000-0000-000006120000}"/>
    <cellStyle name="mnb 3 8" xfId="4616" xr:uid="{00000000-0005-0000-0000-000007120000}"/>
    <cellStyle name="mnb 3 9" xfId="4617" xr:uid="{00000000-0005-0000-0000-000008120000}"/>
    <cellStyle name="mnb 4" xfId="4618" xr:uid="{00000000-0005-0000-0000-000009120000}"/>
    <cellStyle name="mnb 4 2" xfId="4619" xr:uid="{00000000-0005-0000-0000-00000A120000}"/>
    <cellStyle name="mnb 4 3" xfId="4620" xr:uid="{00000000-0005-0000-0000-00000B120000}"/>
    <cellStyle name="mnb 4 4" xfId="4621" xr:uid="{00000000-0005-0000-0000-00000C120000}"/>
    <cellStyle name="mnb 4 5" xfId="4622" xr:uid="{00000000-0005-0000-0000-00000D120000}"/>
    <cellStyle name="mnb 4 6" xfId="4623" xr:uid="{00000000-0005-0000-0000-00000E120000}"/>
    <cellStyle name="mnb 5" xfId="4624" xr:uid="{00000000-0005-0000-0000-00000F120000}"/>
    <cellStyle name="mnb 5 10" xfId="4625" xr:uid="{00000000-0005-0000-0000-000010120000}"/>
    <cellStyle name="mnb 5 11" xfId="4626" xr:uid="{00000000-0005-0000-0000-000011120000}"/>
    <cellStyle name="mnb 5 12" xfId="4627" xr:uid="{00000000-0005-0000-0000-000012120000}"/>
    <cellStyle name="mnb 5 13" xfId="4628" xr:uid="{00000000-0005-0000-0000-000013120000}"/>
    <cellStyle name="mnb 5 14" xfId="4629" xr:uid="{00000000-0005-0000-0000-000014120000}"/>
    <cellStyle name="mnb 5 15" xfId="4630" xr:uid="{00000000-0005-0000-0000-000015120000}"/>
    <cellStyle name="mnb 5 2" xfId="4631" xr:uid="{00000000-0005-0000-0000-000016120000}"/>
    <cellStyle name="mnb 5 3" xfId="4632" xr:uid="{00000000-0005-0000-0000-000017120000}"/>
    <cellStyle name="mnb 5 4" xfId="4633" xr:uid="{00000000-0005-0000-0000-000018120000}"/>
    <cellStyle name="mnb 5 5" xfId="4634" xr:uid="{00000000-0005-0000-0000-000019120000}"/>
    <cellStyle name="mnb 5 6" xfId="4635" xr:uid="{00000000-0005-0000-0000-00001A120000}"/>
    <cellStyle name="mnb 5 7" xfId="4636" xr:uid="{00000000-0005-0000-0000-00001B120000}"/>
    <cellStyle name="mnb 5 8" xfId="4637" xr:uid="{00000000-0005-0000-0000-00001C120000}"/>
    <cellStyle name="mnb 5 9" xfId="4638" xr:uid="{00000000-0005-0000-0000-00001D120000}"/>
    <cellStyle name="mnb 6" xfId="4639" xr:uid="{00000000-0005-0000-0000-00001E120000}"/>
    <cellStyle name="mnb 7" xfId="4640" xr:uid="{00000000-0005-0000-0000-00001F120000}"/>
    <cellStyle name="mnb 8" xfId="4641" xr:uid="{00000000-0005-0000-0000-000020120000}"/>
    <cellStyle name="mnb 9" xfId="4642" xr:uid="{00000000-0005-0000-0000-000021120000}"/>
    <cellStyle name="Moneda [0]_10 AVERIAS MASIVAS + ANT" xfId="4643" xr:uid="{00000000-0005-0000-0000-000022120000}"/>
    <cellStyle name="Moneda_10 AVERIAS MASIVAS + ANT" xfId="4644" xr:uid="{00000000-0005-0000-0000-000023120000}"/>
    <cellStyle name="Monétaire [0]_BUDGET" xfId="4645" xr:uid="{00000000-0005-0000-0000-000024120000}"/>
    <cellStyle name="Monétaire_BUDGET" xfId="4646" xr:uid="{00000000-0005-0000-0000-000025120000}"/>
    <cellStyle name="Multiple" xfId="4647" xr:uid="{00000000-0005-0000-0000-000026120000}"/>
    <cellStyle name="Multiple [0]" xfId="4648" xr:uid="{00000000-0005-0000-0000-000027120000}"/>
    <cellStyle name="Multiple [1]" xfId="4649" xr:uid="{00000000-0005-0000-0000-000028120000}"/>
    <cellStyle name="Multiple [2]" xfId="4650" xr:uid="{00000000-0005-0000-0000-000029120000}"/>
    <cellStyle name="Multiple [3]" xfId="4651" xr:uid="{00000000-0005-0000-0000-00002A120000}"/>
    <cellStyle name="Multiple, 1 dec" xfId="4652" xr:uid="{00000000-0005-0000-0000-00002B120000}"/>
    <cellStyle name="Multiple, 2 dec" xfId="4653" xr:uid="{00000000-0005-0000-0000-00002C120000}"/>
    <cellStyle name="Multiple_1 Dec" xfId="4654" xr:uid="{00000000-0005-0000-0000-00002D120000}"/>
    <cellStyle name="mystil" xfId="4655" xr:uid="{00000000-0005-0000-0000-00002E120000}"/>
    <cellStyle name="n" xfId="4656" xr:uid="{00000000-0005-0000-0000-00002F120000}"/>
    <cellStyle name="Neutral" xfId="4657" xr:uid="{00000000-0005-0000-0000-000030120000}"/>
    <cellStyle name="Neutral 2" xfId="4658" xr:uid="{00000000-0005-0000-0000-000031120000}"/>
    <cellStyle name="Neutral 3" xfId="4659" xr:uid="{00000000-0005-0000-0000-000032120000}"/>
    <cellStyle name="no" xfId="4660" xr:uid="{00000000-0005-0000-0000-000033120000}"/>
    <cellStyle name="no dec" xfId="4661" xr:uid="{00000000-0005-0000-0000-000034120000}"/>
    <cellStyle name="No.s to 1dp" xfId="4662" xr:uid="{00000000-0005-0000-0000-000035120000}"/>
    <cellStyle name="No_Input" xfId="4663" xr:uid="{00000000-0005-0000-0000-000036120000}"/>
    <cellStyle name="nor" xfId="4664" xr:uid="{00000000-0005-0000-0000-000037120000}"/>
    <cellStyle name="Norma11l" xfId="4665" xr:uid="{00000000-0005-0000-0000-000038120000}"/>
    <cellStyle name="normail" xfId="4666" xr:uid="{00000000-0005-0000-0000-000039120000}"/>
    <cellStyle name="normal" xfId="4667" xr:uid="{00000000-0005-0000-0000-00003A120000}"/>
    <cellStyle name="Normal - Style1" xfId="4668" xr:uid="{00000000-0005-0000-0000-00003B120000}"/>
    <cellStyle name="Normal 2" xfId="4669" xr:uid="{00000000-0005-0000-0000-00003C120000}"/>
    <cellStyle name="Normal 2 2" xfId="4670" xr:uid="{00000000-0005-0000-0000-00003D120000}"/>
    <cellStyle name="Normal 2 2 2" xfId="4671" xr:uid="{00000000-0005-0000-0000-00003E120000}"/>
    <cellStyle name="Normal 2 3" xfId="4672" xr:uid="{00000000-0005-0000-0000-00003F120000}"/>
    <cellStyle name="normal 3" xfId="4673" xr:uid="{00000000-0005-0000-0000-000040120000}"/>
    <cellStyle name="Normal 3 2" xfId="4674" xr:uid="{00000000-0005-0000-0000-000041120000}"/>
    <cellStyle name="Normal 3 2 2" xfId="4675" xr:uid="{00000000-0005-0000-0000-000042120000}"/>
    <cellStyle name="Normal 3 3" xfId="4676" xr:uid="{00000000-0005-0000-0000-000043120000}"/>
    <cellStyle name="normal 4" xfId="4677" xr:uid="{00000000-0005-0000-0000-000044120000}"/>
    <cellStyle name="Normal 4 2" xfId="4678" xr:uid="{00000000-0005-0000-0000-000045120000}"/>
    <cellStyle name="Normal 4 2 2" xfId="4679" xr:uid="{00000000-0005-0000-0000-000046120000}"/>
    <cellStyle name="Normal 4 3" xfId="4680" xr:uid="{00000000-0005-0000-0000-000047120000}"/>
    <cellStyle name="normal 5" xfId="4681" xr:uid="{00000000-0005-0000-0000-000048120000}"/>
    <cellStyle name="Normal 5 2" xfId="4682" xr:uid="{00000000-0005-0000-0000-000049120000}"/>
    <cellStyle name="Normal 5 2 2" xfId="4683" xr:uid="{00000000-0005-0000-0000-00004A120000}"/>
    <cellStyle name="Normal 5 3" xfId="4684" xr:uid="{00000000-0005-0000-0000-00004B120000}"/>
    <cellStyle name="Normal 5 4" xfId="4685" xr:uid="{00000000-0005-0000-0000-00004C120000}"/>
    <cellStyle name="normal 6" xfId="4686" xr:uid="{00000000-0005-0000-0000-00004D120000}"/>
    <cellStyle name="Normal 6 2" xfId="4687" xr:uid="{00000000-0005-0000-0000-00004E120000}"/>
    <cellStyle name="normal 7" xfId="4688" xr:uid="{00000000-0005-0000-0000-00004F120000}"/>
    <cellStyle name="Normal 7 2" xfId="4689" xr:uid="{00000000-0005-0000-0000-000050120000}"/>
    <cellStyle name="normal 8" xfId="4690" xr:uid="{00000000-0005-0000-0000-000051120000}"/>
    <cellStyle name="normal 9" xfId="4691" xr:uid="{00000000-0005-0000-0000-000052120000}"/>
    <cellStyle name="Normal." xfId="4692" xr:uid="{00000000-0005-0000-0000-000053120000}"/>
    <cellStyle name="normal_1" xfId="4693" xr:uid="{00000000-0005-0000-0000-000054120000}"/>
    <cellStyle name="Normál_1." xfId="4694" xr:uid="{00000000-0005-0000-0000-000055120000}"/>
    <cellStyle name="Normal_16" xfId="4695" xr:uid="{00000000-0005-0000-0000-000056120000}"/>
    <cellStyle name="Normál_VERZIOK" xfId="4696" xr:uid="{00000000-0005-0000-0000-000057120000}"/>
    <cellStyle name="Normal_WACC Calculations" xfId="4697" xr:uid="{00000000-0005-0000-0000-000058120000}"/>
    <cellStyle name="Normal1" xfId="4698" xr:uid="{00000000-0005-0000-0000-000059120000}"/>
    <cellStyle name="Normal1 2" xfId="4699" xr:uid="{00000000-0005-0000-0000-00005A120000}"/>
    <cellStyle name="Normal2" xfId="4700" xr:uid="{00000000-0005-0000-0000-00005B120000}"/>
    <cellStyle name="Normale_MODELLO DI CONSOLIDAMENTO" xfId="4701" xr:uid="{00000000-0005-0000-0000-00005C120000}"/>
    <cellStyle name="NormalGB" xfId="4702" xr:uid="{00000000-0005-0000-0000-00005D120000}"/>
    <cellStyle name="normální_Rozvaha - aktiva" xfId="4703" xr:uid="{00000000-0005-0000-0000-00005E120000}"/>
    <cellStyle name="Normalny_0" xfId="4704" xr:uid="{00000000-0005-0000-0000-00005F120000}"/>
    <cellStyle name="normбlnм_laroux" xfId="4705" xr:uid="{00000000-0005-0000-0000-000060120000}"/>
    <cellStyle name="Note" xfId="4706" xr:uid="{00000000-0005-0000-0000-000061120000}"/>
    <cellStyle name="Note 10" xfId="4707" xr:uid="{00000000-0005-0000-0000-000062120000}"/>
    <cellStyle name="Note 2" xfId="4708" xr:uid="{00000000-0005-0000-0000-000063120000}"/>
    <cellStyle name="Note 2 10" xfId="4709" xr:uid="{00000000-0005-0000-0000-000064120000}"/>
    <cellStyle name="Note 2 11" xfId="4710" xr:uid="{00000000-0005-0000-0000-000065120000}"/>
    <cellStyle name="Note 2 2" xfId="4711" xr:uid="{00000000-0005-0000-0000-000066120000}"/>
    <cellStyle name="Note 2 2 10" xfId="4712" xr:uid="{00000000-0005-0000-0000-000067120000}"/>
    <cellStyle name="Note 2 2 2" xfId="4713" xr:uid="{00000000-0005-0000-0000-000068120000}"/>
    <cellStyle name="Note 2 2 2 10" xfId="4714" xr:uid="{00000000-0005-0000-0000-000069120000}"/>
    <cellStyle name="Note 2 2 2 2" xfId="4715" xr:uid="{00000000-0005-0000-0000-00006A120000}"/>
    <cellStyle name="Note 2 2 2 3" xfId="4716" xr:uid="{00000000-0005-0000-0000-00006B120000}"/>
    <cellStyle name="Note 2 2 2 4" xfId="4717" xr:uid="{00000000-0005-0000-0000-00006C120000}"/>
    <cellStyle name="Note 2 2 2 5" xfId="4718" xr:uid="{00000000-0005-0000-0000-00006D120000}"/>
    <cellStyle name="Note 2 2 2 6" xfId="4719" xr:uid="{00000000-0005-0000-0000-00006E120000}"/>
    <cellStyle name="Note 2 2 2 7" xfId="4720" xr:uid="{00000000-0005-0000-0000-00006F120000}"/>
    <cellStyle name="Note 2 2 2 8" xfId="4721" xr:uid="{00000000-0005-0000-0000-000070120000}"/>
    <cellStyle name="Note 2 2 2 9" xfId="4722" xr:uid="{00000000-0005-0000-0000-000071120000}"/>
    <cellStyle name="Note 2 2 3" xfId="4723" xr:uid="{00000000-0005-0000-0000-000072120000}"/>
    <cellStyle name="Note 2 2 3 10" xfId="4724" xr:uid="{00000000-0005-0000-0000-000073120000}"/>
    <cellStyle name="Note 2 2 3 11" xfId="4725" xr:uid="{00000000-0005-0000-0000-000074120000}"/>
    <cellStyle name="Note 2 2 3 12" xfId="4726" xr:uid="{00000000-0005-0000-0000-000075120000}"/>
    <cellStyle name="Note 2 2 3 2" xfId="4727" xr:uid="{00000000-0005-0000-0000-000076120000}"/>
    <cellStyle name="Note 2 2 3 3" xfId="4728" xr:uid="{00000000-0005-0000-0000-000077120000}"/>
    <cellStyle name="Note 2 2 3 4" xfId="4729" xr:uid="{00000000-0005-0000-0000-000078120000}"/>
    <cellStyle name="Note 2 2 3 5" xfId="4730" xr:uid="{00000000-0005-0000-0000-000079120000}"/>
    <cellStyle name="Note 2 2 3 6" xfId="4731" xr:uid="{00000000-0005-0000-0000-00007A120000}"/>
    <cellStyle name="Note 2 2 3 7" xfId="4732" xr:uid="{00000000-0005-0000-0000-00007B120000}"/>
    <cellStyle name="Note 2 2 3 8" xfId="4733" xr:uid="{00000000-0005-0000-0000-00007C120000}"/>
    <cellStyle name="Note 2 2 3 9" xfId="4734" xr:uid="{00000000-0005-0000-0000-00007D120000}"/>
    <cellStyle name="Note 2 2 4" xfId="4735" xr:uid="{00000000-0005-0000-0000-00007E120000}"/>
    <cellStyle name="Note 2 2 4 10" xfId="4736" xr:uid="{00000000-0005-0000-0000-00007F120000}"/>
    <cellStyle name="Note 2 2 4 11" xfId="4737" xr:uid="{00000000-0005-0000-0000-000080120000}"/>
    <cellStyle name="Note 2 2 4 12" xfId="4738" xr:uid="{00000000-0005-0000-0000-000081120000}"/>
    <cellStyle name="Note 2 2 4 2" xfId="4739" xr:uid="{00000000-0005-0000-0000-000082120000}"/>
    <cellStyle name="Note 2 2 4 3" xfId="4740" xr:uid="{00000000-0005-0000-0000-000083120000}"/>
    <cellStyle name="Note 2 2 4 4" xfId="4741" xr:uid="{00000000-0005-0000-0000-000084120000}"/>
    <cellStyle name="Note 2 2 4 5" xfId="4742" xr:uid="{00000000-0005-0000-0000-000085120000}"/>
    <cellStyle name="Note 2 2 4 6" xfId="4743" xr:uid="{00000000-0005-0000-0000-000086120000}"/>
    <cellStyle name="Note 2 2 4 7" xfId="4744" xr:uid="{00000000-0005-0000-0000-000087120000}"/>
    <cellStyle name="Note 2 2 4 8" xfId="4745" xr:uid="{00000000-0005-0000-0000-000088120000}"/>
    <cellStyle name="Note 2 2 4 9" xfId="4746" xr:uid="{00000000-0005-0000-0000-000089120000}"/>
    <cellStyle name="Note 2 2 5" xfId="4747" xr:uid="{00000000-0005-0000-0000-00008A120000}"/>
    <cellStyle name="Note 2 2 5 10" xfId="4748" xr:uid="{00000000-0005-0000-0000-00008B120000}"/>
    <cellStyle name="Note 2 2 5 2" xfId="4749" xr:uid="{00000000-0005-0000-0000-00008C120000}"/>
    <cellStyle name="Note 2 2 5 3" xfId="4750" xr:uid="{00000000-0005-0000-0000-00008D120000}"/>
    <cellStyle name="Note 2 2 5 4" xfId="4751" xr:uid="{00000000-0005-0000-0000-00008E120000}"/>
    <cellStyle name="Note 2 2 5 5" xfId="4752" xr:uid="{00000000-0005-0000-0000-00008F120000}"/>
    <cellStyle name="Note 2 2 5 6" xfId="4753" xr:uid="{00000000-0005-0000-0000-000090120000}"/>
    <cellStyle name="Note 2 2 5 7" xfId="4754" xr:uid="{00000000-0005-0000-0000-000091120000}"/>
    <cellStyle name="Note 2 2 5 8" xfId="4755" xr:uid="{00000000-0005-0000-0000-000092120000}"/>
    <cellStyle name="Note 2 2 5 9" xfId="4756" xr:uid="{00000000-0005-0000-0000-000093120000}"/>
    <cellStyle name="Note 2 2 6" xfId="4757" xr:uid="{00000000-0005-0000-0000-000094120000}"/>
    <cellStyle name="Note 2 2 6 10" xfId="4758" xr:uid="{00000000-0005-0000-0000-000095120000}"/>
    <cellStyle name="Note 2 2 6 2" xfId="4759" xr:uid="{00000000-0005-0000-0000-000096120000}"/>
    <cellStyle name="Note 2 2 6 3" xfId="4760" xr:uid="{00000000-0005-0000-0000-000097120000}"/>
    <cellStyle name="Note 2 2 6 4" xfId="4761" xr:uid="{00000000-0005-0000-0000-000098120000}"/>
    <cellStyle name="Note 2 2 6 5" xfId="4762" xr:uid="{00000000-0005-0000-0000-000099120000}"/>
    <cellStyle name="Note 2 2 6 6" xfId="4763" xr:uid="{00000000-0005-0000-0000-00009A120000}"/>
    <cellStyle name="Note 2 2 6 7" xfId="4764" xr:uid="{00000000-0005-0000-0000-00009B120000}"/>
    <cellStyle name="Note 2 2 6 8" xfId="4765" xr:uid="{00000000-0005-0000-0000-00009C120000}"/>
    <cellStyle name="Note 2 2 6 9" xfId="4766" xr:uid="{00000000-0005-0000-0000-00009D120000}"/>
    <cellStyle name="Note 2 2 7" xfId="4767" xr:uid="{00000000-0005-0000-0000-00009E120000}"/>
    <cellStyle name="Note 2 2 8" xfId="4768" xr:uid="{00000000-0005-0000-0000-00009F120000}"/>
    <cellStyle name="Note 2 2 9" xfId="4769" xr:uid="{00000000-0005-0000-0000-0000A0120000}"/>
    <cellStyle name="Note 2 3" xfId="4770" xr:uid="{00000000-0005-0000-0000-0000A1120000}"/>
    <cellStyle name="Note 2 3 10" xfId="4771" xr:uid="{00000000-0005-0000-0000-0000A2120000}"/>
    <cellStyle name="Note 2 3 2" xfId="4772" xr:uid="{00000000-0005-0000-0000-0000A3120000}"/>
    <cellStyle name="Note 2 3 3" xfId="4773" xr:uid="{00000000-0005-0000-0000-0000A4120000}"/>
    <cellStyle name="Note 2 3 4" xfId="4774" xr:uid="{00000000-0005-0000-0000-0000A5120000}"/>
    <cellStyle name="Note 2 3 5" xfId="4775" xr:uid="{00000000-0005-0000-0000-0000A6120000}"/>
    <cellStyle name="Note 2 3 6" xfId="4776" xr:uid="{00000000-0005-0000-0000-0000A7120000}"/>
    <cellStyle name="Note 2 3 7" xfId="4777" xr:uid="{00000000-0005-0000-0000-0000A8120000}"/>
    <cellStyle name="Note 2 3 8" xfId="4778" xr:uid="{00000000-0005-0000-0000-0000A9120000}"/>
    <cellStyle name="Note 2 3 9" xfId="4779" xr:uid="{00000000-0005-0000-0000-0000AA120000}"/>
    <cellStyle name="Note 2 4" xfId="4780" xr:uid="{00000000-0005-0000-0000-0000AB120000}"/>
    <cellStyle name="Note 2 4 10" xfId="4781" xr:uid="{00000000-0005-0000-0000-0000AC120000}"/>
    <cellStyle name="Note 2 4 11" xfId="4782" xr:uid="{00000000-0005-0000-0000-0000AD120000}"/>
    <cellStyle name="Note 2 4 12" xfId="4783" xr:uid="{00000000-0005-0000-0000-0000AE120000}"/>
    <cellStyle name="Note 2 4 2" xfId="4784" xr:uid="{00000000-0005-0000-0000-0000AF120000}"/>
    <cellStyle name="Note 2 4 3" xfId="4785" xr:uid="{00000000-0005-0000-0000-0000B0120000}"/>
    <cellStyle name="Note 2 4 4" xfId="4786" xr:uid="{00000000-0005-0000-0000-0000B1120000}"/>
    <cellStyle name="Note 2 4 5" xfId="4787" xr:uid="{00000000-0005-0000-0000-0000B2120000}"/>
    <cellStyle name="Note 2 4 6" xfId="4788" xr:uid="{00000000-0005-0000-0000-0000B3120000}"/>
    <cellStyle name="Note 2 4 7" xfId="4789" xr:uid="{00000000-0005-0000-0000-0000B4120000}"/>
    <cellStyle name="Note 2 4 8" xfId="4790" xr:uid="{00000000-0005-0000-0000-0000B5120000}"/>
    <cellStyle name="Note 2 4 9" xfId="4791" xr:uid="{00000000-0005-0000-0000-0000B6120000}"/>
    <cellStyle name="Note 2 5" xfId="4792" xr:uid="{00000000-0005-0000-0000-0000B7120000}"/>
    <cellStyle name="Note 2 5 10" xfId="4793" xr:uid="{00000000-0005-0000-0000-0000B8120000}"/>
    <cellStyle name="Note 2 5 11" xfId="4794" xr:uid="{00000000-0005-0000-0000-0000B9120000}"/>
    <cellStyle name="Note 2 5 12" xfId="4795" xr:uid="{00000000-0005-0000-0000-0000BA120000}"/>
    <cellStyle name="Note 2 5 2" xfId="4796" xr:uid="{00000000-0005-0000-0000-0000BB120000}"/>
    <cellStyle name="Note 2 5 3" xfId="4797" xr:uid="{00000000-0005-0000-0000-0000BC120000}"/>
    <cellStyle name="Note 2 5 4" xfId="4798" xr:uid="{00000000-0005-0000-0000-0000BD120000}"/>
    <cellStyle name="Note 2 5 5" xfId="4799" xr:uid="{00000000-0005-0000-0000-0000BE120000}"/>
    <cellStyle name="Note 2 5 6" xfId="4800" xr:uid="{00000000-0005-0000-0000-0000BF120000}"/>
    <cellStyle name="Note 2 5 7" xfId="4801" xr:uid="{00000000-0005-0000-0000-0000C0120000}"/>
    <cellStyle name="Note 2 5 8" xfId="4802" xr:uid="{00000000-0005-0000-0000-0000C1120000}"/>
    <cellStyle name="Note 2 5 9" xfId="4803" xr:uid="{00000000-0005-0000-0000-0000C2120000}"/>
    <cellStyle name="Note 2 6" xfId="4804" xr:uid="{00000000-0005-0000-0000-0000C3120000}"/>
    <cellStyle name="Note 2 6 10" xfId="4805" xr:uid="{00000000-0005-0000-0000-0000C4120000}"/>
    <cellStyle name="Note 2 6 2" xfId="4806" xr:uid="{00000000-0005-0000-0000-0000C5120000}"/>
    <cellStyle name="Note 2 6 3" xfId="4807" xr:uid="{00000000-0005-0000-0000-0000C6120000}"/>
    <cellStyle name="Note 2 6 4" xfId="4808" xr:uid="{00000000-0005-0000-0000-0000C7120000}"/>
    <cellStyle name="Note 2 6 5" xfId="4809" xr:uid="{00000000-0005-0000-0000-0000C8120000}"/>
    <cellStyle name="Note 2 6 6" xfId="4810" xr:uid="{00000000-0005-0000-0000-0000C9120000}"/>
    <cellStyle name="Note 2 6 7" xfId="4811" xr:uid="{00000000-0005-0000-0000-0000CA120000}"/>
    <cellStyle name="Note 2 6 8" xfId="4812" xr:uid="{00000000-0005-0000-0000-0000CB120000}"/>
    <cellStyle name="Note 2 6 9" xfId="4813" xr:uid="{00000000-0005-0000-0000-0000CC120000}"/>
    <cellStyle name="Note 2 7" xfId="4814" xr:uid="{00000000-0005-0000-0000-0000CD120000}"/>
    <cellStyle name="Note 2 7 10" xfId="4815" xr:uid="{00000000-0005-0000-0000-0000CE120000}"/>
    <cellStyle name="Note 2 7 2" xfId="4816" xr:uid="{00000000-0005-0000-0000-0000CF120000}"/>
    <cellStyle name="Note 2 7 3" xfId="4817" xr:uid="{00000000-0005-0000-0000-0000D0120000}"/>
    <cellStyle name="Note 2 7 4" xfId="4818" xr:uid="{00000000-0005-0000-0000-0000D1120000}"/>
    <cellStyle name="Note 2 7 5" xfId="4819" xr:uid="{00000000-0005-0000-0000-0000D2120000}"/>
    <cellStyle name="Note 2 7 6" xfId="4820" xr:uid="{00000000-0005-0000-0000-0000D3120000}"/>
    <cellStyle name="Note 2 7 7" xfId="4821" xr:uid="{00000000-0005-0000-0000-0000D4120000}"/>
    <cellStyle name="Note 2 7 8" xfId="4822" xr:uid="{00000000-0005-0000-0000-0000D5120000}"/>
    <cellStyle name="Note 2 7 9" xfId="4823" xr:uid="{00000000-0005-0000-0000-0000D6120000}"/>
    <cellStyle name="Note 2 8" xfId="4824" xr:uid="{00000000-0005-0000-0000-0000D7120000}"/>
    <cellStyle name="Note 2 9" xfId="4825" xr:uid="{00000000-0005-0000-0000-0000D8120000}"/>
    <cellStyle name="Note 3" xfId="4826" xr:uid="{00000000-0005-0000-0000-0000D9120000}"/>
    <cellStyle name="Note 3 10" xfId="4827" xr:uid="{00000000-0005-0000-0000-0000DA120000}"/>
    <cellStyle name="Note 3 2" xfId="4828" xr:uid="{00000000-0005-0000-0000-0000DB120000}"/>
    <cellStyle name="Note 3 2 10" xfId="4829" xr:uid="{00000000-0005-0000-0000-0000DC120000}"/>
    <cellStyle name="Note 3 2 2" xfId="4830" xr:uid="{00000000-0005-0000-0000-0000DD120000}"/>
    <cellStyle name="Note 3 2 3" xfId="4831" xr:uid="{00000000-0005-0000-0000-0000DE120000}"/>
    <cellStyle name="Note 3 2 4" xfId="4832" xr:uid="{00000000-0005-0000-0000-0000DF120000}"/>
    <cellStyle name="Note 3 2 5" xfId="4833" xr:uid="{00000000-0005-0000-0000-0000E0120000}"/>
    <cellStyle name="Note 3 2 6" xfId="4834" xr:uid="{00000000-0005-0000-0000-0000E1120000}"/>
    <cellStyle name="Note 3 2 7" xfId="4835" xr:uid="{00000000-0005-0000-0000-0000E2120000}"/>
    <cellStyle name="Note 3 2 8" xfId="4836" xr:uid="{00000000-0005-0000-0000-0000E3120000}"/>
    <cellStyle name="Note 3 2 9" xfId="4837" xr:uid="{00000000-0005-0000-0000-0000E4120000}"/>
    <cellStyle name="Note 3 3" xfId="4838" xr:uid="{00000000-0005-0000-0000-0000E5120000}"/>
    <cellStyle name="Note 3 3 10" xfId="4839" xr:uid="{00000000-0005-0000-0000-0000E6120000}"/>
    <cellStyle name="Note 3 3 11" xfId="4840" xr:uid="{00000000-0005-0000-0000-0000E7120000}"/>
    <cellStyle name="Note 3 3 12" xfId="4841" xr:uid="{00000000-0005-0000-0000-0000E8120000}"/>
    <cellStyle name="Note 3 3 2" xfId="4842" xr:uid="{00000000-0005-0000-0000-0000E9120000}"/>
    <cellStyle name="Note 3 3 3" xfId="4843" xr:uid="{00000000-0005-0000-0000-0000EA120000}"/>
    <cellStyle name="Note 3 3 4" xfId="4844" xr:uid="{00000000-0005-0000-0000-0000EB120000}"/>
    <cellStyle name="Note 3 3 5" xfId="4845" xr:uid="{00000000-0005-0000-0000-0000EC120000}"/>
    <cellStyle name="Note 3 3 6" xfId="4846" xr:uid="{00000000-0005-0000-0000-0000ED120000}"/>
    <cellStyle name="Note 3 3 7" xfId="4847" xr:uid="{00000000-0005-0000-0000-0000EE120000}"/>
    <cellStyle name="Note 3 3 8" xfId="4848" xr:uid="{00000000-0005-0000-0000-0000EF120000}"/>
    <cellStyle name="Note 3 3 9" xfId="4849" xr:uid="{00000000-0005-0000-0000-0000F0120000}"/>
    <cellStyle name="Note 3 4" xfId="4850" xr:uid="{00000000-0005-0000-0000-0000F1120000}"/>
    <cellStyle name="Note 3 4 10" xfId="4851" xr:uid="{00000000-0005-0000-0000-0000F2120000}"/>
    <cellStyle name="Note 3 4 11" xfId="4852" xr:uid="{00000000-0005-0000-0000-0000F3120000}"/>
    <cellStyle name="Note 3 4 12" xfId="4853" xr:uid="{00000000-0005-0000-0000-0000F4120000}"/>
    <cellStyle name="Note 3 4 2" xfId="4854" xr:uid="{00000000-0005-0000-0000-0000F5120000}"/>
    <cellStyle name="Note 3 4 3" xfId="4855" xr:uid="{00000000-0005-0000-0000-0000F6120000}"/>
    <cellStyle name="Note 3 4 4" xfId="4856" xr:uid="{00000000-0005-0000-0000-0000F7120000}"/>
    <cellStyle name="Note 3 4 5" xfId="4857" xr:uid="{00000000-0005-0000-0000-0000F8120000}"/>
    <cellStyle name="Note 3 4 6" xfId="4858" xr:uid="{00000000-0005-0000-0000-0000F9120000}"/>
    <cellStyle name="Note 3 4 7" xfId="4859" xr:uid="{00000000-0005-0000-0000-0000FA120000}"/>
    <cellStyle name="Note 3 4 8" xfId="4860" xr:uid="{00000000-0005-0000-0000-0000FB120000}"/>
    <cellStyle name="Note 3 4 9" xfId="4861" xr:uid="{00000000-0005-0000-0000-0000FC120000}"/>
    <cellStyle name="Note 3 5" xfId="4862" xr:uid="{00000000-0005-0000-0000-0000FD120000}"/>
    <cellStyle name="Note 3 5 10" xfId="4863" xr:uid="{00000000-0005-0000-0000-0000FE120000}"/>
    <cellStyle name="Note 3 5 2" xfId="4864" xr:uid="{00000000-0005-0000-0000-0000FF120000}"/>
    <cellStyle name="Note 3 5 3" xfId="4865" xr:uid="{00000000-0005-0000-0000-000000130000}"/>
    <cellStyle name="Note 3 5 4" xfId="4866" xr:uid="{00000000-0005-0000-0000-000001130000}"/>
    <cellStyle name="Note 3 5 5" xfId="4867" xr:uid="{00000000-0005-0000-0000-000002130000}"/>
    <cellStyle name="Note 3 5 6" xfId="4868" xr:uid="{00000000-0005-0000-0000-000003130000}"/>
    <cellStyle name="Note 3 5 7" xfId="4869" xr:uid="{00000000-0005-0000-0000-000004130000}"/>
    <cellStyle name="Note 3 5 8" xfId="4870" xr:uid="{00000000-0005-0000-0000-000005130000}"/>
    <cellStyle name="Note 3 5 9" xfId="4871" xr:uid="{00000000-0005-0000-0000-000006130000}"/>
    <cellStyle name="Note 3 6" xfId="4872" xr:uid="{00000000-0005-0000-0000-000007130000}"/>
    <cellStyle name="Note 3 6 10" xfId="4873" xr:uid="{00000000-0005-0000-0000-000008130000}"/>
    <cellStyle name="Note 3 6 2" xfId="4874" xr:uid="{00000000-0005-0000-0000-000009130000}"/>
    <cellStyle name="Note 3 6 3" xfId="4875" xr:uid="{00000000-0005-0000-0000-00000A130000}"/>
    <cellStyle name="Note 3 6 4" xfId="4876" xr:uid="{00000000-0005-0000-0000-00000B130000}"/>
    <cellStyle name="Note 3 6 5" xfId="4877" xr:uid="{00000000-0005-0000-0000-00000C130000}"/>
    <cellStyle name="Note 3 6 6" xfId="4878" xr:uid="{00000000-0005-0000-0000-00000D130000}"/>
    <cellStyle name="Note 3 6 7" xfId="4879" xr:uid="{00000000-0005-0000-0000-00000E130000}"/>
    <cellStyle name="Note 3 6 8" xfId="4880" xr:uid="{00000000-0005-0000-0000-00000F130000}"/>
    <cellStyle name="Note 3 6 9" xfId="4881" xr:uid="{00000000-0005-0000-0000-000010130000}"/>
    <cellStyle name="Note 3 7" xfId="4882" xr:uid="{00000000-0005-0000-0000-000011130000}"/>
    <cellStyle name="Note 3 8" xfId="4883" xr:uid="{00000000-0005-0000-0000-000012130000}"/>
    <cellStyle name="Note 3 9" xfId="4884" xr:uid="{00000000-0005-0000-0000-000013130000}"/>
    <cellStyle name="Note 4" xfId="4885" xr:uid="{00000000-0005-0000-0000-000014130000}"/>
    <cellStyle name="Note 4 10" xfId="4886" xr:uid="{00000000-0005-0000-0000-000015130000}"/>
    <cellStyle name="Note 4 2" xfId="4887" xr:uid="{00000000-0005-0000-0000-000016130000}"/>
    <cellStyle name="Note 4 2 10" xfId="4888" xr:uid="{00000000-0005-0000-0000-000017130000}"/>
    <cellStyle name="Note 4 2 2" xfId="4889" xr:uid="{00000000-0005-0000-0000-000018130000}"/>
    <cellStyle name="Note 4 2 3" xfId="4890" xr:uid="{00000000-0005-0000-0000-000019130000}"/>
    <cellStyle name="Note 4 2 4" xfId="4891" xr:uid="{00000000-0005-0000-0000-00001A130000}"/>
    <cellStyle name="Note 4 2 5" xfId="4892" xr:uid="{00000000-0005-0000-0000-00001B130000}"/>
    <cellStyle name="Note 4 2 6" xfId="4893" xr:uid="{00000000-0005-0000-0000-00001C130000}"/>
    <cellStyle name="Note 4 2 7" xfId="4894" xr:uid="{00000000-0005-0000-0000-00001D130000}"/>
    <cellStyle name="Note 4 2 8" xfId="4895" xr:uid="{00000000-0005-0000-0000-00001E130000}"/>
    <cellStyle name="Note 4 2 9" xfId="4896" xr:uid="{00000000-0005-0000-0000-00001F130000}"/>
    <cellStyle name="Note 4 3" xfId="4897" xr:uid="{00000000-0005-0000-0000-000020130000}"/>
    <cellStyle name="Note 4 3 10" xfId="4898" xr:uid="{00000000-0005-0000-0000-000021130000}"/>
    <cellStyle name="Note 4 3 11" xfId="4899" xr:uid="{00000000-0005-0000-0000-000022130000}"/>
    <cellStyle name="Note 4 3 12" xfId="4900" xr:uid="{00000000-0005-0000-0000-000023130000}"/>
    <cellStyle name="Note 4 3 2" xfId="4901" xr:uid="{00000000-0005-0000-0000-000024130000}"/>
    <cellStyle name="Note 4 3 3" xfId="4902" xr:uid="{00000000-0005-0000-0000-000025130000}"/>
    <cellStyle name="Note 4 3 4" xfId="4903" xr:uid="{00000000-0005-0000-0000-000026130000}"/>
    <cellStyle name="Note 4 3 5" xfId="4904" xr:uid="{00000000-0005-0000-0000-000027130000}"/>
    <cellStyle name="Note 4 3 6" xfId="4905" xr:uid="{00000000-0005-0000-0000-000028130000}"/>
    <cellStyle name="Note 4 3 7" xfId="4906" xr:uid="{00000000-0005-0000-0000-000029130000}"/>
    <cellStyle name="Note 4 3 8" xfId="4907" xr:uid="{00000000-0005-0000-0000-00002A130000}"/>
    <cellStyle name="Note 4 3 9" xfId="4908" xr:uid="{00000000-0005-0000-0000-00002B130000}"/>
    <cellStyle name="Note 4 4" xfId="4909" xr:uid="{00000000-0005-0000-0000-00002C130000}"/>
    <cellStyle name="Note 4 4 10" xfId="4910" xr:uid="{00000000-0005-0000-0000-00002D130000}"/>
    <cellStyle name="Note 4 4 11" xfId="4911" xr:uid="{00000000-0005-0000-0000-00002E130000}"/>
    <cellStyle name="Note 4 4 12" xfId="4912" xr:uid="{00000000-0005-0000-0000-00002F130000}"/>
    <cellStyle name="Note 4 4 2" xfId="4913" xr:uid="{00000000-0005-0000-0000-000030130000}"/>
    <cellStyle name="Note 4 4 3" xfId="4914" xr:uid="{00000000-0005-0000-0000-000031130000}"/>
    <cellStyle name="Note 4 4 4" xfId="4915" xr:uid="{00000000-0005-0000-0000-000032130000}"/>
    <cellStyle name="Note 4 4 5" xfId="4916" xr:uid="{00000000-0005-0000-0000-000033130000}"/>
    <cellStyle name="Note 4 4 6" xfId="4917" xr:uid="{00000000-0005-0000-0000-000034130000}"/>
    <cellStyle name="Note 4 4 7" xfId="4918" xr:uid="{00000000-0005-0000-0000-000035130000}"/>
    <cellStyle name="Note 4 4 8" xfId="4919" xr:uid="{00000000-0005-0000-0000-000036130000}"/>
    <cellStyle name="Note 4 4 9" xfId="4920" xr:uid="{00000000-0005-0000-0000-000037130000}"/>
    <cellStyle name="Note 4 5" xfId="4921" xr:uid="{00000000-0005-0000-0000-000038130000}"/>
    <cellStyle name="Note 4 5 10" xfId="4922" xr:uid="{00000000-0005-0000-0000-000039130000}"/>
    <cellStyle name="Note 4 5 2" xfId="4923" xr:uid="{00000000-0005-0000-0000-00003A130000}"/>
    <cellStyle name="Note 4 5 3" xfId="4924" xr:uid="{00000000-0005-0000-0000-00003B130000}"/>
    <cellStyle name="Note 4 5 4" xfId="4925" xr:uid="{00000000-0005-0000-0000-00003C130000}"/>
    <cellStyle name="Note 4 5 5" xfId="4926" xr:uid="{00000000-0005-0000-0000-00003D130000}"/>
    <cellStyle name="Note 4 5 6" xfId="4927" xr:uid="{00000000-0005-0000-0000-00003E130000}"/>
    <cellStyle name="Note 4 5 7" xfId="4928" xr:uid="{00000000-0005-0000-0000-00003F130000}"/>
    <cellStyle name="Note 4 5 8" xfId="4929" xr:uid="{00000000-0005-0000-0000-000040130000}"/>
    <cellStyle name="Note 4 5 9" xfId="4930" xr:uid="{00000000-0005-0000-0000-000041130000}"/>
    <cellStyle name="Note 4 6" xfId="4931" xr:uid="{00000000-0005-0000-0000-000042130000}"/>
    <cellStyle name="Note 4 6 10" xfId="4932" xr:uid="{00000000-0005-0000-0000-000043130000}"/>
    <cellStyle name="Note 4 6 2" xfId="4933" xr:uid="{00000000-0005-0000-0000-000044130000}"/>
    <cellStyle name="Note 4 6 3" xfId="4934" xr:uid="{00000000-0005-0000-0000-000045130000}"/>
    <cellStyle name="Note 4 6 4" xfId="4935" xr:uid="{00000000-0005-0000-0000-000046130000}"/>
    <cellStyle name="Note 4 6 5" xfId="4936" xr:uid="{00000000-0005-0000-0000-000047130000}"/>
    <cellStyle name="Note 4 6 6" xfId="4937" xr:uid="{00000000-0005-0000-0000-000048130000}"/>
    <cellStyle name="Note 4 6 7" xfId="4938" xr:uid="{00000000-0005-0000-0000-000049130000}"/>
    <cellStyle name="Note 4 6 8" xfId="4939" xr:uid="{00000000-0005-0000-0000-00004A130000}"/>
    <cellStyle name="Note 4 6 9" xfId="4940" xr:uid="{00000000-0005-0000-0000-00004B130000}"/>
    <cellStyle name="Note 4 7" xfId="4941" xr:uid="{00000000-0005-0000-0000-00004C130000}"/>
    <cellStyle name="Note 4 8" xfId="4942" xr:uid="{00000000-0005-0000-0000-00004D130000}"/>
    <cellStyle name="Note 4 9" xfId="4943" xr:uid="{00000000-0005-0000-0000-00004E130000}"/>
    <cellStyle name="Note 5" xfId="4944" xr:uid="{00000000-0005-0000-0000-00004F130000}"/>
    <cellStyle name="Note 5 10" xfId="4945" xr:uid="{00000000-0005-0000-0000-000050130000}"/>
    <cellStyle name="Note 5 11" xfId="4946" xr:uid="{00000000-0005-0000-0000-000051130000}"/>
    <cellStyle name="Note 5 12" xfId="4947" xr:uid="{00000000-0005-0000-0000-000052130000}"/>
    <cellStyle name="Note 5 2" xfId="4948" xr:uid="{00000000-0005-0000-0000-000053130000}"/>
    <cellStyle name="Note 5 3" xfId="4949" xr:uid="{00000000-0005-0000-0000-000054130000}"/>
    <cellStyle name="Note 5 4" xfId="4950" xr:uid="{00000000-0005-0000-0000-000055130000}"/>
    <cellStyle name="Note 5 5" xfId="4951" xr:uid="{00000000-0005-0000-0000-000056130000}"/>
    <cellStyle name="Note 5 6" xfId="4952" xr:uid="{00000000-0005-0000-0000-000057130000}"/>
    <cellStyle name="Note 5 7" xfId="4953" xr:uid="{00000000-0005-0000-0000-000058130000}"/>
    <cellStyle name="Note 5 8" xfId="4954" xr:uid="{00000000-0005-0000-0000-000059130000}"/>
    <cellStyle name="Note 5 9" xfId="4955" xr:uid="{00000000-0005-0000-0000-00005A130000}"/>
    <cellStyle name="Note 6" xfId="4956" xr:uid="{00000000-0005-0000-0000-00005B130000}"/>
    <cellStyle name="Note 6 10" xfId="4957" xr:uid="{00000000-0005-0000-0000-00005C130000}"/>
    <cellStyle name="Note 6 11" xfId="4958" xr:uid="{00000000-0005-0000-0000-00005D130000}"/>
    <cellStyle name="Note 6 12" xfId="4959" xr:uid="{00000000-0005-0000-0000-00005E130000}"/>
    <cellStyle name="Note 6 2" xfId="4960" xr:uid="{00000000-0005-0000-0000-00005F130000}"/>
    <cellStyle name="Note 6 3" xfId="4961" xr:uid="{00000000-0005-0000-0000-000060130000}"/>
    <cellStyle name="Note 6 4" xfId="4962" xr:uid="{00000000-0005-0000-0000-000061130000}"/>
    <cellStyle name="Note 6 5" xfId="4963" xr:uid="{00000000-0005-0000-0000-000062130000}"/>
    <cellStyle name="Note 6 6" xfId="4964" xr:uid="{00000000-0005-0000-0000-000063130000}"/>
    <cellStyle name="Note 6 7" xfId="4965" xr:uid="{00000000-0005-0000-0000-000064130000}"/>
    <cellStyle name="Note 6 8" xfId="4966" xr:uid="{00000000-0005-0000-0000-000065130000}"/>
    <cellStyle name="Note 6 9" xfId="4967" xr:uid="{00000000-0005-0000-0000-000066130000}"/>
    <cellStyle name="Note 7" xfId="4968" xr:uid="{00000000-0005-0000-0000-000067130000}"/>
    <cellStyle name="Note 7 10" xfId="4969" xr:uid="{00000000-0005-0000-0000-000068130000}"/>
    <cellStyle name="Note 7 2" xfId="4970" xr:uid="{00000000-0005-0000-0000-000069130000}"/>
    <cellStyle name="Note 7 3" xfId="4971" xr:uid="{00000000-0005-0000-0000-00006A130000}"/>
    <cellStyle name="Note 7 4" xfId="4972" xr:uid="{00000000-0005-0000-0000-00006B130000}"/>
    <cellStyle name="Note 7 5" xfId="4973" xr:uid="{00000000-0005-0000-0000-00006C130000}"/>
    <cellStyle name="Note 7 6" xfId="4974" xr:uid="{00000000-0005-0000-0000-00006D130000}"/>
    <cellStyle name="Note 7 7" xfId="4975" xr:uid="{00000000-0005-0000-0000-00006E130000}"/>
    <cellStyle name="Note 7 8" xfId="4976" xr:uid="{00000000-0005-0000-0000-00006F130000}"/>
    <cellStyle name="Note 7 9" xfId="4977" xr:uid="{00000000-0005-0000-0000-000070130000}"/>
    <cellStyle name="Note 8" xfId="4978" xr:uid="{00000000-0005-0000-0000-000071130000}"/>
    <cellStyle name="Note 9" xfId="4979" xr:uid="{00000000-0005-0000-0000-000072130000}"/>
    <cellStyle name="Note_Критерии RAB" xfId="4980" xr:uid="{00000000-0005-0000-0000-000073130000}"/>
    <cellStyle name="Nr 0 dec" xfId="4981" xr:uid="{00000000-0005-0000-0000-000074130000}"/>
    <cellStyle name="Nr 0 dec - Input" xfId="4982" xr:uid="{00000000-0005-0000-0000-000075130000}"/>
    <cellStyle name="Nr 0 dec - Subtotal" xfId="4983" xr:uid="{00000000-0005-0000-0000-000076130000}"/>
    <cellStyle name="Nr 0 dec - Subtotal 10" xfId="4984" xr:uid="{00000000-0005-0000-0000-000077130000}"/>
    <cellStyle name="Nr 0 dec - Subtotal 11" xfId="4985" xr:uid="{00000000-0005-0000-0000-000078130000}"/>
    <cellStyle name="Nr 0 dec - Subtotal 12" xfId="4986" xr:uid="{00000000-0005-0000-0000-000079130000}"/>
    <cellStyle name="Nr 0 dec - Subtotal 13" xfId="4987" xr:uid="{00000000-0005-0000-0000-00007A130000}"/>
    <cellStyle name="Nr 0 dec - Subtotal 2" xfId="4988" xr:uid="{00000000-0005-0000-0000-00007B130000}"/>
    <cellStyle name="Nr 0 dec - Subtotal 2 10" xfId="4989" xr:uid="{00000000-0005-0000-0000-00007C130000}"/>
    <cellStyle name="Nr 0 dec - Subtotal 2 11" xfId="4990" xr:uid="{00000000-0005-0000-0000-00007D130000}"/>
    <cellStyle name="Nr 0 dec - Subtotal 2 12" xfId="4991" xr:uid="{00000000-0005-0000-0000-00007E130000}"/>
    <cellStyle name="Nr 0 dec - Subtotal 2 2" xfId="4992" xr:uid="{00000000-0005-0000-0000-00007F130000}"/>
    <cellStyle name="Nr 0 dec - Subtotal 2 3" xfId="4993" xr:uid="{00000000-0005-0000-0000-000080130000}"/>
    <cellStyle name="Nr 0 dec - Subtotal 2 4" xfId="4994" xr:uid="{00000000-0005-0000-0000-000081130000}"/>
    <cellStyle name="Nr 0 dec - Subtotal 2 5" xfId="4995" xr:uid="{00000000-0005-0000-0000-000082130000}"/>
    <cellStyle name="Nr 0 dec - Subtotal 2 6" xfId="4996" xr:uid="{00000000-0005-0000-0000-000083130000}"/>
    <cellStyle name="Nr 0 dec - Subtotal 2 7" xfId="4997" xr:uid="{00000000-0005-0000-0000-000084130000}"/>
    <cellStyle name="Nr 0 dec - Subtotal 2 8" xfId="4998" xr:uid="{00000000-0005-0000-0000-000085130000}"/>
    <cellStyle name="Nr 0 dec - Subtotal 2 9" xfId="4999" xr:uid="{00000000-0005-0000-0000-000086130000}"/>
    <cellStyle name="Nr 0 dec - Subtotal 3" xfId="5000" xr:uid="{00000000-0005-0000-0000-000087130000}"/>
    <cellStyle name="Nr 0 dec - Subtotal 3 10" xfId="5001" xr:uid="{00000000-0005-0000-0000-000088130000}"/>
    <cellStyle name="Nr 0 dec - Subtotal 3 11" xfId="5002" xr:uid="{00000000-0005-0000-0000-000089130000}"/>
    <cellStyle name="Nr 0 dec - Subtotal 3 12" xfId="5003" xr:uid="{00000000-0005-0000-0000-00008A130000}"/>
    <cellStyle name="Nr 0 dec - Subtotal 3 2" xfId="5004" xr:uid="{00000000-0005-0000-0000-00008B130000}"/>
    <cellStyle name="Nr 0 dec - Subtotal 3 3" xfId="5005" xr:uid="{00000000-0005-0000-0000-00008C130000}"/>
    <cellStyle name="Nr 0 dec - Subtotal 3 4" xfId="5006" xr:uid="{00000000-0005-0000-0000-00008D130000}"/>
    <cellStyle name="Nr 0 dec - Subtotal 3 5" xfId="5007" xr:uid="{00000000-0005-0000-0000-00008E130000}"/>
    <cellStyle name="Nr 0 dec - Subtotal 3 6" xfId="5008" xr:uid="{00000000-0005-0000-0000-00008F130000}"/>
    <cellStyle name="Nr 0 dec - Subtotal 3 7" xfId="5009" xr:uid="{00000000-0005-0000-0000-000090130000}"/>
    <cellStyle name="Nr 0 dec - Subtotal 3 8" xfId="5010" xr:uid="{00000000-0005-0000-0000-000091130000}"/>
    <cellStyle name="Nr 0 dec - Subtotal 3 9" xfId="5011" xr:uid="{00000000-0005-0000-0000-000092130000}"/>
    <cellStyle name="Nr 0 dec - Subtotal 4" xfId="5012" xr:uid="{00000000-0005-0000-0000-000093130000}"/>
    <cellStyle name="Nr 0 dec - Subtotal 4 10" xfId="5013" xr:uid="{00000000-0005-0000-0000-000094130000}"/>
    <cellStyle name="Nr 0 dec - Subtotal 4 11" xfId="5014" xr:uid="{00000000-0005-0000-0000-000095130000}"/>
    <cellStyle name="Nr 0 dec - Subtotal 4 12" xfId="5015" xr:uid="{00000000-0005-0000-0000-000096130000}"/>
    <cellStyle name="Nr 0 dec - Subtotal 4 13" xfId="5016" xr:uid="{00000000-0005-0000-0000-000097130000}"/>
    <cellStyle name="Nr 0 dec - Subtotal 4 14" xfId="5017" xr:uid="{00000000-0005-0000-0000-000098130000}"/>
    <cellStyle name="Nr 0 dec - Subtotal 4 15" xfId="5018" xr:uid="{00000000-0005-0000-0000-000099130000}"/>
    <cellStyle name="Nr 0 dec - Subtotal 4 16" xfId="5019" xr:uid="{00000000-0005-0000-0000-00009A130000}"/>
    <cellStyle name="Nr 0 dec - Subtotal 4 17" xfId="5020" xr:uid="{00000000-0005-0000-0000-00009B130000}"/>
    <cellStyle name="Nr 0 dec - Subtotal 4 18" xfId="5021" xr:uid="{00000000-0005-0000-0000-00009C130000}"/>
    <cellStyle name="Nr 0 dec - Subtotal 4 19" xfId="5022" xr:uid="{00000000-0005-0000-0000-00009D130000}"/>
    <cellStyle name="Nr 0 dec - Subtotal 4 2" xfId="5023" xr:uid="{00000000-0005-0000-0000-00009E130000}"/>
    <cellStyle name="Nr 0 dec - Subtotal 4 20" xfId="5024" xr:uid="{00000000-0005-0000-0000-00009F130000}"/>
    <cellStyle name="Nr 0 dec - Subtotal 4 3" xfId="5025" xr:uid="{00000000-0005-0000-0000-0000A0130000}"/>
    <cellStyle name="Nr 0 dec - Subtotal 4 4" xfId="5026" xr:uid="{00000000-0005-0000-0000-0000A1130000}"/>
    <cellStyle name="Nr 0 dec - Subtotal 4 5" xfId="5027" xr:uid="{00000000-0005-0000-0000-0000A2130000}"/>
    <cellStyle name="Nr 0 dec - Subtotal 4 6" xfId="5028" xr:uid="{00000000-0005-0000-0000-0000A3130000}"/>
    <cellStyle name="Nr 0 dec - Subtotal 4 7" xfId="5029" xr:uid="{00000000-0005-0000-0000-0000A4130000}"/>
    <cellStyle name="Nr 0 dec - Subtotal 4 8" xfId="5030" xr:uid="{00000000-0005-0000-0000-0000A5130000}"/>
    <cellStyle name="Nr 0 dec - Subtotal 4 9" xfId="5031" xr:uid="{00000000-0005-0000-0000-0000A6130000}"/>
    <cellStyle name="Nr 0 dec - Subtotal 5" xfId="5032" xr:uid="{00000000-0005-0000-0000-0000A7130000}"/>
    <cellStyle name="Nr 0 dec - Subtotal 5 10" xfId="5033" xr:uid="{00000000-0005-0000-0000-0000A8130000}"/>
    <cellStyle name="Nr 0 dec - Subtotal 5 11" xfId="5034" xr:uid="{00000000-0005-0000-0000-0000A9130000}"/>
    <cellStyle name="Nr 0 dec - Subtotal 5 12" xfId="5035" xr:uid="{00000000-0005-0000-0000-0000AA130000}"/>
    <cellStyle name="Nr 0 dec - Subtotal 5 13" xfId="5036" xr:uid="{00000000-0005-0000-0000-0000AB130000}"/>
    <cellStyle name="Nr 0 dec - Subtotal 5 14" xfId="5037" xr:uid="{00000000-0005-0000-0000-0000AC130000}"/>
    <cellStyle name="Nr 0 dec - Subtotal 5 15" xfId="5038" xr:uid="{00000000-0005-0000-0000-0000AD130000}"/>
    <cellStyle name="Nr 0 dec - Subtotal 5 16" xfId="5039" xr:uid="{00000000-0005-0000-0000-0000AE130000}"/>
    <cellStyle name="Nr 0 dec - Subtotal 5 17" xfId="5040" xr:uid="{00000000-0005-0000-0000-0000AF130000}"/>
    <cellStyle name="Nr 0 dec - Subtotal 5 2" xfId="5041" xr:uid="{00000000-0005-0000-0000-0000B0130000}"/>
    <cellStyle name="Nr 0 dec - Subtotal 5 3" xfId="5042" xr:uid="{00000000-0005-0000-0000-0000B1130000}"/>
    <cellStyle name="Nr 0 dec - Subtotal 5 4" xfId="5043" xr:uid="{00000000-0005-0000-0000-0000B2130000}"/>
    <cellStyle name="Nr 0 dec - Subtotal 5 5" xfId="5044" xr:uid="{00000000-0005-0000-0000-0000B3130000}"/>
    <cellStyle name="Nr 0 dec - Subtotal 5 6" xfId="5045" xr:uid="{00000000-0005-0000-0000-0000B4130000}"/>
    <cellStyle name="Nr 0 dec - Subtotal 5 7" xfId="5046" xr:uid="{00000000-0005-0000-0000-0000B5130000}"/>
    <cellStyle name="Nr 0 dec - Subtotal 5 8" xfId="5047" xr:uid="{00000000-0005-0000-0000-0000B6130000}"/>
    <cellStyle name="Nr 0 dec - Subtotal 5 9" xfId="5048" xr:uid="{00000000-0005-0000-0000-0000B7130000}"/>
    <cellStyle name="Nr 0 dec - Subtotal 6" xfId="5049" xr:uid="{00000000-0005-0000-0000-0000B8130000}"/>
    <cellStyle name="Nr 0 dec - Subtotal 6 10" xfId="5050" xr:uid="{00000000-0005-0000-0000-0000B9130000}"/>
    <cellStyle name="Nr 0 dec - Subtotal 6 11" xfId="5051" xr:uid="{00000000-0005-0000-0000-0000BA130000}"/>
    <cellStyle name="Nr 0 dec - Subtotal 6 12" xfId="5052" xr:uid="{00000000-0005-0000-0000-0000BB130000}"/>
    <cellStyle name="Nr 0 dec - Subtotal 6 13" xfId="5053" xr:uid="{00000000-0005-0000-0000-0000BC130000}"/>
    <cellStyle name="Nr 0 dec - Subtotal 6 14" xfId="5054" xr:uid="{00000000-0005-0000-0000-0000BD130000}"/>
    <cellStyle name="Nr 0 dec - Subtotal 6 15" xfId="5055" xr:uid="{00000000-0005-0000-0000-0000BE130000}"/>
    <cellStyle name="Nr 0 dec - Subtotal 6 16" xfId="5056" xr:uid="{00000000-0005-0000-0000-0000BF130000}"/>
    <cellStyle name="Nr 0 dec - Subtotal 6 17" xfId="5057" xr:uid="{00000000-0005-0000-0000-0000C0130000}"/>
    <cellStyle name="Nr 0 dec - Subtotal 6 18" xfId="5058" xr:uid="{00000000-0005-0000-0000-0000C1130000}"/>
    <cellStyle name="Nr 0 dec - Subtotal 6 2" xfId="5059" xr:uid="{00000000-0005-0000-0000-0000C2130000}"/>
    <cellStyle name="Nr 0 dec - Subtotal 6 3" xfId="5060" xr:uid="{00000000-0005-0000-0000-0000C3130000}"/>
    <cellStyle name="Nr 0 dec - Subtotal 6 4" xfId="5061" xr:uid="{00000000-0005-0000-0000-0000C4130000}"/>
    <cellStyle name="Nr 0 dec - Subtotal 6 5" xfId="5062" xr:uid="{00000000-0005-0000-0000-0000C5130000}"/>
    <cellStyle name="Nr 0 dec - Subtotal 6 6" xfId="5063" xr:uid="{00000000-0005-0000-0000-0000C6130000}"/>
    <cellStyle name="Nr 0 dec - Subtotal 6 7" xfId="5064" xr:uid="{00000000-0005-0000-0000-0000C7130000}"/>
    <cellStyle name="Nr 0 dec - Subtotal 6 8" xfId="5065" xr:uid="{00000000-0005-0000-0000-0000C8130000}"/>
    <cellStyle name="Nr 0 dec - Subtotal 6 9" xfId="5066" xr:uid="{00000000-0005-0000-0000-0000C9130000}"/>
    <cellStyle name="Nr 0 dec - Subtotal 7" xfId="5067" xr:uid="{00000000-0005-0000-0000-0000CA130000}"/>
    <cellStyle name="Nr 0 dec - Subtotal 7 10" xfId="5068" xr:uid="{00000000-0005-0000-0000-0000CB130000}"/>
    <cellStyle name="Nr 0 dec - Subtotal 7 11" xfId="5069" xr:uid="{00000000-0005-0000-0000-0000CC130000}"/>
    <cellStyle name="Nr 0 dec - Subtotal 7 12" xfId="5070" xr:uid="{00000000-0005-0000-0000-0000CD130000}"/>
    <cellStyle name="Nr 0 dec - Subtotal 7 13" xfId="5071" xr:uid="{00000000-0005-0000-0000-0000CE130000}"/>
    <cellStyle name="Nr 0 dec - Subtotal 7 14" xfId="5072" xr:uid="{00000000-0005-0000-0000-0000CF130000}"/>
    <cellStyle name="Nr 0 dec - Subtotal 7 2" xfId="5073" xr:uid="{00000000-0005-0000-0000-0000D0130000}"/>
    <cellStyle name="Nr 0 dec - Subtotal 7 3" xfId="5074" xr:uid="{00000000-0005-0000-0000-0000D1130000}"/>
    <cellStyle name="Nr 0 dec - Subtotal 7 4" xfId="5075" xr:uid="{00000000-0005-0000-0000-0000D2130000}"/>
    <cellStyle name="Nr 0 dec - Subtotal 7 5" xfId="5076" xr:uid="{00000000-0005-0000-0000-0000D3130000}"/>
    <cellStyle name="Nr 0 dec - Subtotal 7 6" xfId="5077" xr:uid="{00000000-0005-0000-0000-0000D4130000}"/>
    <cellStyle name="Nr 0 dec - Subtotal 7 7" xfId="5078" xr:uid="{00000000-0005-0000-0000-0000D5130000}"/>
    <cellStyle name="Nr 0 dec - Subtotal 7 8" xfId="5079" xr:uid="{00000000-0005-0000-0000-0000D6130000}"/>
    <cellStyle name="Nr 0 dec - Subtotal 7 9" xfId="5080" xr:uid="{00000000-0005-0000-0000-0000D7130000}"/>
    <cellStyle name="Nr 0 dec - Subtotal 8" xfId="5081" xr:uid="{00000000-0005-0000-0000-0000D8130000}"/>
    <cellStyle name="Nr 0 dec - Subtotal 9" xfId="5082" xr:uid="{00000000-0005-0000-0000-0000D9130000}"/>
    <cellStyle name="Nr 0 dec_Data" xfId="5083" xr:uid="{00000000-0005-0000-0000-0000DA130000}"/>
    <cellStyle name="Nr 1 dec" xfId="5084" xr:uid="{00000000-0005-0000-0000-0000DB130000}"/>
    <cellStyle name="Nr 1 dec - Input" xfId="5085" xr:uid="{00000000-0005-0000-0000-0000DC130000}"/>
    <cellStyle name="Nr, 0 dec" xfId="5086" xr:uid="{00000000-0005-0000-0000-0000DD130000}"/>
    <cellStyle name="Number" xfId="5087" xr:uid="{00000000-0005-0000-0000-0000DE130000}"/>
    <cellStyle name="Number entry" xfId="5088" xr:uid="{00000000-0005-0000-0000-0000DF130000}"/>
    <cellStyle name="Number entry 10" xfId="5089" xr:uid="{00000000-0005-0000-0000-0000E0130000}"/>
    <cellStyle name="Number entry 2" xfId="5090" xr:uid="{00000000-0005-0000-0000-0000E1130000}"/>
    <cellStyle name="Number entry 2 10" xfId="5091" xr:uid="{00000000-0005-0000-0000-0000E2130000}"/>
    <cellStyle name="Number entry 2 11" xfId="5092" xr:uid="{00000000-0005-0000-0000-0000E3130000}"/>
    <cellStyle name="Number entry 2 12" xfId="5093" xr:uid="{00000000-0005-0000-0000-0000E4130000}"/>
    <cellStyle name="Number entry 2 2" xfId="5094" xr:uid="{00000000-0005-0000-0000-0000E5130000}"/>
    <cellStyle name="Number entry 2 3" xfId="5095" xr:uid="{00000000-0005-0000-0000-0000E6130000}"/>
    <cellStyle name="Number entry 2 4" xfId="5096" xr:uid="{00000000-0005-0000-0000-0000E7130000}"/>
    <cellStyle name="Number entry 2 5" xfId="5097" xr:uid="{00000000-0005-0000-0000-0000E8130000}"/>
    <cellStyle name="Number entry 2 6" xfId="5098" xr:uid="{00000000-0005-0000-0000-0000E9130000}"/>
    <cellStyle name="Number entry 2 7" xfId="5099" xr:uid="{00000000-0005-0000-0000-0000EA130000}"/>
    <cellStyle name="Number entry 2 8" xfId="5100" xr:uid="{00000000-0005-0000-0000-0000EB130000}"/>
    <cellStyle name="Number entry 2 9" xfId="5101" xr:uid="{00000000-0005-0000-0000-0000EC130000}"/>
    <cellStyle name="Number entry 3" xfId="5102" xr:uid="{00000000-0005-0000-0000-0000ED130000}"/>
    <cellStyle name="Number entry 3 10" xfId="5103" xr:uid="{00000000-0005-0000-0000-0000EE130000}"/>
    <cellStyle name="Number entry 3 11" xfId="5104" xr:uid="{00000000-0005-0000-0000-0000EF130000}"/>
    <cellStyle name="Number entry 3 12" xfId="5105" xr:uid="{00000000-0005-0000-0000-0000F0130000}"/>
    <cellStyle name="Number entry 3 13" xfId="5106" xr:uid="{00000000-0005-0000-0000-0000F1130000}"/>
    <cellStyle name="Number entry 3 14" xfId="5107" xr:uid="{00000000-0005-0000-0000-0000F2130000}"/>
    <cellStyle name="Number entry 3 15" xfId="5108" xr:uid="{00000000-0005-0000-0000-0000F3130000}"/>
    <cellStyle name="Number entry 3 16" xfId="5109" xr:uid="{00000000-0005-0000-0000-0000F4130000}"/>
    <cellStyle name="Number entry 3 17" xfId="5110" xr:uid="{00000000-0005-0000-0000-0000F5130000}"/>
    <cellStyle name="Number entry 3 18" xfId="5111" xr:uid="{00000000-0005-0000-0000-0000F6130000}"/>
    <cellStyle name="Number entry 3 2" xfId="5112" xr:uid="{00000000-0005-0000-0000-0000F7130000}"/>
    <cellStyle name="Number entry 3 3" xfId="5113" xr:uid="{00000000-0005-0000-0000-0000F8130000}"/>
    <cellStyle name="Number entry 3 4" xfId="5114" xr:uid="{00000000-0005-0000-0000-0000F9130000}"/>
    <cellStyle name="Number entry 3 5" xfId="5115" xr:uid="{00000000-0005-0000-0000-0000FA130000}"/>
    <cellStyle name="Number entry 3 6" xfId="5116" xr:uid="{00000000-0005-0000-0000-0000FB130000}"/>
    <cellStyle name="Number entry 3 7" xfId="5117" xr:uid="{00000000-0005-0000-0000-0000FC130000}"/>
    <cellStyle name="Number entry 3 8" xfId="5118" xr:uid="{00000000-0005-0000-0000-0000FD130000}"/>
    <cellStyle name="Number entry 3 9" xfId="5119" xr:uid="{00000000-0005-0000-0000-0000FE130000}"/>
    <cellStyle name="Number entry 4" xfId="5120" xr:uid="{00000000-0005-0000-0000-0000FF130000}"/>
    <cellStyle name="Number entry 4 2" xfId="5121" xr:uid="{00000000-0005-0000-0000-000000140000}"/>
    <cellStyle name="Number entry 4 3" xfId="5122" xr:uid="{00000000-0005-0000-0000-000001140000}"/>
    <cellStyle name="Number entry 4 4" xfId="5123" xr:uid="{00000000-0005-0000-0000-000002140000}"/>
    <cellStyle name="Number entry 4 5" xfId="5124" xr:uid="{00000000-0005-0000-0000-000003140000}"/>
    <cellStyle name="Number entry 4 6" xfId="5125" xr:uid="{00000000-0005-0000-0000-000004140000}"/>
    <cellStyle name="Number entry 5" xfId="5126" xr:uid="{00000000-0005-0000-0000-000005140000}"/>
    <cellStyle name="Number entry 5 10" xfId="5127" xr:uid="{00000000-0005-0000-0000-000006140000}"/>
    <cellStyle name="Number entry 5 11" xfId="5128" xr:uid="{00000000-0005-0000-0000-000007140000}"/>
    <cellStyle name="Number entry 5 12" xfId="5129" xr:uid="{00000000-0005-0000-0000-000008140000}"/>
    <cellStyle name="Number entry 5 13" xfId="5130" xr:uid="{00000000-0005-0000-0000-000009140000}"/>
    <cellStyle name="Number entry 5 14" xfId="5131" xr:uid="{00000000-0005-0000-0000-00000A140000}"/>
    <cellStyle name="Number entry 5 15" xfId="5132" xr:uid="{00000000-0005-0000-0000-00000B140000}"/>
    <cellStyle name="Number entry 5 2" xfId="5133" xr:uid="{00000000-0005-0000-0000-00000C140000}"/>
    <cellStyle name="Number entry 5 3" xfId="5134" xr:uid="{00000000-0005-0000-0000-00000D140000}"/>
    <cellStyle name="Number entry 5 4" xfId="5135" xr:uid="{00000000-0005-0000-0000-00000E140000}"/>
    <cellStyle name="Number entry 5 5" xfId="5136" xr:uid="{00000000-0005-0000-0000-00000F140000}"/>
    <cellStyle name="Number entry 5 6" xfId="5137" xr:uid="{00000000-0005-0000-0000-000010140000}"/>
    <cellStyle name="Number entry 5 7" xfId="5138" xr:uid="{00000000-0005-0000-0000-000011140000}"/>
    <cellStyle name="Number entry 5 8" xfId="5139" xr:uid="{00000000-0005-0000-0000-000012140000}"/>
    <cellStyle name="Number entry 5 9" xfId="5140" xr:uid="{00000000-0005-0000-0000-000013140000}"/>
    <cellStyle name="Number entry 6" xfId="5141" xr:uid="{00000000-0005-0000-0000-000014140000}"/>
    <cellStyle name="Number entry 7" xfId="5142" xr:uid="{00000000-0005-0000-0000-000015140000}"/>
    <cellStyle name="Number entry 8" xfId="5143" xr:uid="{00000000-0005-0000-0000-000016140000}"/>
    <cellStyle name="Number entry 9" xfId="5144" xr:uid="{00000000-0005-0000-0000-000017140000}"/>
    <cellStyle name="Number entry dec" xfId="5145" xr:uid="{00000000-0005-0000-0000-000018140000}"/>
    <cellStyle name="Number entry dec 10" xfId="5146" xr:uid="{00000000-0005-0000-0000-000019140000}"/>
    <cellStyle name="Number entry dec 2" xfId="5147" xr:uid="{00000000-0005-0000-0000-00001A140000}"/>
    <cellStyle name="Number entry dec 2 10" xfId="5148" xr:uid="{00000000-0005-0000-0000-00001B140000}"/>
    <cellStyle name="Number entry dec 2 11" xfId="5149" xr:uid="{00000000-0005-0000-0000-00001C140000}"/>
    <cellStyle name="Number entry dec 2 12" xfId="5150" xr:uid="{00000000-0005-0000-0000-00001D140000}"/>
    <cellStyle name="Number entry dec 2 2" xfId="5151" xr:uid="{00000000-0005-0000-0000-00001E140000}"/>
    <cellStyle name="Number entry dec 2 3" xfId="5152" xr:uid="{00000000-0005-0000-0000-00001F140000}"/>
    <cellStyle name="Number entry dec 2 4" xfId="5153" xr:uid="{00000000-0005-0000-0000-000020140000}"/>
    <cellStyle name="Number entry dec 2 5" xfId="5154" xr:uid="{00000000-0005-0000-0000-000021140000}"/>
    <cellStyle name="Number entry dec 2 6" xfId="5155" xr:uid="{00000000-0005-0000-0000-000022140000}"/>
    <cellStyle name="Number entry dec 2 7" xfId="5156" xr:uid="{00000000-0005-0000-0000-000023140000}"/>
    <cellStyle name="Number entry dec 2 8" xfId="5157" xr:uid="{00000000-0005-0000-0000-000024140000}"/>
    <cellStyle name="Number entry dec 2 9" xfId="5158" xr:uid="{00000000-0005-0000-0000-000025140000}"/>
    <cellStyle name="Number entry dec 3" xfId="5159" xr:uid="{00000000-0005-0000-0000-000026140000}"/>
    <cellStyle name="Number entry dec 3 10" xfId="5160" xr:uid="{00000000-0005-0000-0000-000027140000}"/>
    <cellStyle name="Number entry dec 3 11" xfId="5161" xr:uid="{00000000-0005-0000-0000-000028140000}"/>
    <cellStyle name="Number entry dec 3 12" xfId="5162" xr:uid="{00000000-0005-0000-0000-000029140000}"/>
    <cellStyle name="Number entry dec 3 13" xfId="5163" xr:uid="{00000000-0005-0000-0000-00002A140000}"/>
    <cellStyle name="Number entry dec 3 14" xfId="5164" xr:uid="{00000000-0005-0000-0000-00002B140000}"/>
    <cellStyle name="Number entry dec 3 15" xfId="5165" xr:uid="{00000000-0005-0000-0000-00002C140000}"/>
    <cellStyle name="Number entry dec 3 16" xfId="5166" xr:uid="{00000000-0005-0000-0000-00002D140000}"/>
    <cellStyle name="Number entry dec 3 17" xfId="5167" xr:uid="{00000000-0005-0000-0000-00002E140000}"/>
    <cellStyle name="Number entry dec 3 18" xfId="5168" xr:uid="{00000000-0005-0000-0000-00002F140000}"/>
    <cellStyle name="Number entry dec 3 2" xfId="5169" xr:uid="{00000000-0005-0000-0000-000030140000}"/>
    <cellStyle name="Number entry dec 3 3" xfId="5170" xr:uid="{00000000-0005-0000-0000-000031140000}"/>
    <cellStyle name="Number entry dec 3 4" xfId="5171" xr:uid="{00000000-0005-0000-0000-000032140000}"/>
    <cellStyle name="Number entry dec 3 5" xfId="5172" xr:uid="{00000000-0005-0000-0000-000033140000}"/>
    <cellStyle name="Number entry dec 3 6" xfId="5173" xr:uid="{00000000-0005-0000-0000-000034140000}"/>
    <cellStyle name="Number entry dec 3 7" xfId="5174" xr:uid="{00000000-0005-0000-0000-000035140000}"/>
    <cellStyle name="Number entry dec 3 8" xfId="5175" xr:uid="{00000000-0005-0000-0000-000036140000}"/>
    <cellStyle name="Number entry dec 3 9" xfId="5176" xr:uid="{00000000-0005-0000-0000-000037140000}"/>
    <cellStyle name="Number entry dec 4" xfId="5177" xr:uid="{00000000-0005-0000-0000-000038140000}"/>
    <cellStyle name="Number entry dec 4 2" xfId="5178" xr:uid="{00000000-0005-0000-0000-000039140000}"/>
    <cellStyle name="Number entry dec 4 3" xfId="5179" xr:uid="{00000000-0005-0000-0000-00003A140000}"/>
    <cellStyle name="Number entry dec 4 4" xfId="5180" xr:uid="{00000000-0005-0000-0000-00003B140000}"/>
    <cellStyle name="Number entry dec 4 5" xfId="5181" xr:uid="{00000000-0005-0000-0000-00003C140000}"/>
    <cellStyle name="Number entry dec 4 6" xfId="5182" xr:uid="{00000000-0005-0000-0000-00003D140000}"/>
    <cellStyle name="Number entry dec 5" xfId="5183" xr:uid="{00000000-0005-0000-0000-00003E140000}"/>
    <cellStyle name="Number entry dec 5 10" xfId="5184" xr:uid="{00000000-0005-0000-0000-00003F140000}"/>
    <cellStyle name="Number entry dec 5 11" xfId="5185" xr:uid="{00000000-0005-0000-0000-000040140000}"/>
    <cellStyle name="Number entry dec 5 12" xfId="5186" xr:uid="{00000000-0005-0000-0000-000041140000}"/>
    <cellStyle name="Number entry dec 5 13" xfId="5187" xr:uid="{00000000-0005-0000-0000-000042140000}"/>
    <cellStyle name="Number entry dec 5 14" xfId="5188" xr:uid="{00000000-0005-0000-0000-000043140000}"/>
    <cellStyle name="Number entry dec 5 15" xfId="5189" xr:uid="{00000000-0005-0000-0000-000044140000}"/>
    <cellStyle name="Number entry dec 5 2" xfId="5190" xr:uid="{00000000-0005-0000-0000-000045140000}"/>
    <cellStyle name="Number entry dec 5 3" xfId="5191" xr:uid="{00000000-0005-0000-0000-000046140000}"/>
    <cellStyle name="Number entry dec 5 4" xfId="5192" xr:uid="{00000000-0005-0000-0000-000047140000}"/>
    <cellStyle name="Number entry dec 5 5" xfId="5193" xr:uid="{00000000-0005-0000-0000-000048140000}"/>
    <cellStyle name="Number entry dec 5 6" xfId="5194" xr:uid="{00000000-0005-0000-0000-000049140000}"/>
    <cellStyle name="Number entry dec 5 7" xfId="5195" xr:uid="{00000000-0005-0000-0000-00004A140000}"/>
    <cellStyle name="Number entry dec 5 8" xfId="5196" xr:uid="{00000000-0005-0000-0000-00004B140000}"/>
    <cellStyle name="Number entry dec 5 9" xfId="5197" xr:uid="{00000000-0005-0000-0000-00004C140000}"/>
    <cellStyle name="Number entry dec 6" xfId="5198" xr:uid="{00000000-0005-0000-0000-00004D140000}"/>
    <cellStyle name="Number entry dec 7" xfId="5199" xr:uid="{00000000-0005-0000-0000-00004E140000}"/>
    <cellStyle name="Number entry dec 8" xfId="5200" xr:uid="{00000000-0005-0000-0000-00004F140000}"/>
    <cellStyle name="Number entry dec 9" xfId="5201" xr:uid="{00000000-0005-0000-0000-000050140000}"/>
    <cellStyle name="Number, 0 dec" xfId="5202" xr:uid="{00000000-0005-0000-0000-000051140000}"/>
    <cellStyle name="Number, 1 dec" xfId="5203" xr:uid="{00000000-0005-0000-0000-000052140000}"/>
    <cellStyle name="Number, 2 dec" xfId="5204" xr:uid="{00000000-0005-0000-0000-000053140000}"/>
    <cellStyle name="Nun??c [0]_Cia-l ccaldcec" xfId="5205" xr:uid="{00000000-0005-0000-0000-000054140000}"/>
    <cellStyle name="Nun??c_Cia-l ccaldcec" xfId="5206" xr:uid="{00000000-0005-0000-0000-000055140000}"/>
    <cellStyle name="Ňűń˙÷č [0]_Ńĺáĺńňîčěîńňü" xfId="5207" xr:uid="{00000000-0005-0000-0000-000056140000}"/>
    <cellStyle name="Ňűń˙÷č_Ńĺáĺńňîčěîńňü" xfId="5208" xr:uid="{00000000-0005-0000-0000-000057140000}"/>
    <cellStyle name="Ôčíŕíńîâűé [0]_(ňŕá 3č)" xfId="5209" xr:uid="{00000000-0005-0000-0000-000058140000}"/>
    <cellStyle name="Ôčíŕíńîâűé_(ňŕá 3č)" xfId="5210" xr:uid="{00000000-0005-0000-0000-000059140000}"/>
    <cellStyle name="Option" xfId="5211" xr:uid="{00000000-0005-0000-0000-00005A140000}"/>
    <cellStyle name="OptionHeading" xfId="5212" xr:uid="{00000000-0005-0000-0000-00005B140000}"/>
    <cellStyle name="Output" xfId="5213" xr:uid="{00000000-0005-0000-0000-00005C140000}"/>
    <cellStyle name="Output 2" xfId="5214" xr:uid="{00000000-0005-0000-0000-00005D140000}"/>
    <cellStyle name="Output 2 10" xfId="5215" xr:uid="{00000000-0005-0000-0000-00005E140000}"/>
    <cellStyle name="Output 2 11" xfId="5216" xr:uid="{00000000-0005-0000-0000-00005F140000}"/>
    <cellStyle name="Output 2 12" xfId="5217" xr:uid="{00000000-0005-0000-0000-000060140000}"/>
    <cellStyle name="Output 2 13" xfId="5218" xr:uid="{00000000-0005-0000-0000-000061140000}"/>
    <cellStyle name="Output 2 2" xfId="5219" xr:uid="{00000000-0005-0000-0000-000062140000}"/>
    <cellStyle name="Output 2 3" xfId="5220" xr:uid="{00000000-0005-0000-0000-000063140000}"/>
    <cellStyle name="Output 2 4" xfId="5221" xr:uid="{00000000-0005-0000-0000-000064140000}"/>
    <cellStyle name="Output 2 5" xfId="5222" xr:uid="{00000000-0005-0000-0000-000065140000}"/>
    <cellStyle name="Output 2 6" xfId="5223" xr:uid="{00000000-0005-0000-0000-000066140000}"/>
    <cellStyle name="Output 2 7" xfId="5224" xr:uid="{00000000-0005-0000-0000-000067140000}"/>
    <cellStyle name="Output 2 8" xfId="5225" xr:uid="{00000000-0005-0000-0000-000068140000}"/>
    <cellStyle name="Output 2 9" xfId="5226" xr:uid="{00000000-0005-0000-0000-000069140000}"/>
    <cellStyle name="Output 3" xfId="5227" xr:uid="{00000000-0005-0000-0000-00006A140000}"/>
    <cellStyle name="Output 3 10" xfId="5228" xr:uid="{00000000-0005-0000-0000-00006B140000}"/>
    <cellStyle name="Output 3 2" xfId="5229" xr:uid="{00000000-0005-0000-0000-00006C140000}"/>
    <cellStyle name="Output 3 3" xfId="5230" xr:uid="{00000000-0005-0000-0000-00006D140000}"/>
    <cellStyle name="Output 3 4" xfId="5231" xr:uid="{00000000-0005-0000-0000-00006E140000}"/>
    <cellStyle name="Output 3 5" xfId="5232" xr:uid="{00000000-0005-0000-0000-00006F140000}"/>
    <cellStyle name="Output 3 6" xfId="5233" xr:uid="{00000000-0005-0000-0000-000070140000}"/>
    <cellStyle name="Output 3 7" xfId="5234" xr:uid="{00000000-0005-0000-0000-000071140000}"/>
    <cellStyle name="Output 3 8" xfId="5235" xr:uid="{00000000-0005-0000-0000-000072140000}"/>
    <cellStyle name="Output 3 9" xfId="5236" xr:uid="{00000000-0005-0000-0000-000073140000}"/>
    <cellStyle name="Output 4" xfId="5237" xr:uid="{00000000-0005-0000-0000-000074140000}"/>
    <cellStyle name="Output 4 10" xfId="5238" xr:uid="{00000000-0005-0000-0000-000075140000}"/>
    <cellStyle name="Output 4 2" xfId="5239" xr:uid="{00000000-0005-0000-0000-000076140000}"/>
    <cellStyle name="Output 4 3" xfId="5240" xr:uid="{00000000-0005-0000-0000-000077140000}"/>
    <cellStyle name="Output 4 4" xfId="5241" xr:uid="{00000000-0005-0000-0000-000078140000}"/>
    <cellStyle name="Output 4 5" xfId="5242" xr:uid="{00000000-0005-0000-0000-000079140000}"/>
    <cellStyle name="Output 4 6" xfId="5243" xr:uid="{00000000-0005-0000-0000-00007A140000}"/>
    <cellStyle name="Output 4 7" xfId="5244" xr:uid="{00000000-0005-0000-0000-00007B140000}"/>
    <cellStyle name="Output 4 8" xfId="5245" xr:uid="{00000000-0005-0000-0000-00007C140000}"/>
    <cellStyle name="Output 4 9" xfId="5246" xr:uid="{00000000-0005-0000-0000-00007D140000}"/>
    <cellStyle name="Output 5" xfId="5247" xr:uid="{00000000-0005-0000-0000-00007E140000}"/>
    <cellStyle name="Output 6" xfId="5248" xr:uid="{00000000-0005-0000-0000-00007F140000}"/>
    <cellStyle name="Output 7" xfId="5249" xr:uid="{00000000-0005-0000-0000-000080140000}"/>
    <cellStyle name="Output 8" xfId="5250" xr:uid="{00000000-0005-0000-0000-000081140000}"/>
    <cellStyle name="Output 9" xfId="5251" xr:uid="{00000000-0005-0000-0000-000082140000}"/>
    <cellStyle name="Output Amounts" xfId="5252" xr:uid="{00000000-0005-0000-0000-000083140000}"/>
    <cellStyle name="Output Column Headings" xfId="5253" xr:uid="{00000000-0005-0000-0000-000084140000}"/>
    <cellStyle name="Output Line Items" xfId="5254" xr:uid="{00000000-0005-0000-0000-000085140000}"/>
    <cellStyle name="Output Report Heading" xfId="5255" xr:uid="{00000000-0005-0000-0000-000086140000}"/>
    <cellStyle name="Output Report Title" xfId="5256" xr:uid="{00000000-0005-0000-0000-000087140000}"/>
    <cellStyle name="Outputtitle" xfId="5257" xr:uid="{00000000-0005-0000-0000-000088140000}"/>
    <cellStyle name="Paaotsikko" xfId="5258" xr:uid="{00000000-0005-0000-0000-000089140000}"/>
    <cellStyle name="Page Number" xfId="5259" xr:uid="{00000000-0005-0000-0000-00008A140000}"/>
    <cellStyle name="PageHeading" xfId="5260" xr:uid="{00000000-0005-0000-0000-00008B140000}"/>
    <cellStyle name="PageTitle" xfId="5261" xr:uid="{00000000-0005-0000-0000-00008C140000}"/>
    <cellStyle name="pb_page_heading_LS" xfId="5262" xr:uid="{00000000-0005-0000-0000-00008D140000}"/>
    <cellStyle name="PctLine" xfId="5263" xr:uid="{00000000-0005-0000-0000-00008E140000}"/>
    <cellStyle name="Pénznem [0]_Document" xfId="5264" xr:uid="{00000000-0005-0000-0000-00008F140000}"/>
    <cellStyle name="Pénznem_Document" xfId="5265" xr:uid="{00000000-0005-0000-0000-000090140000}"/>
    <cellStyle name="perc" xfId="5266" xr:uid="{00000000-0005-0000-0000-000091140000}"/>
    <cellStyle name="Percent [0]" xfId="5267" xr:uid="{00000000-0005-0000-0000-000092140000}"/>
    <cellStyle name="Percent [00]" xfId="5268" xr:uid="{00000000-0005-0000-0000-000093140000}"/>
    <cellStyle name="Percent [1]" xfId="5269" xr:uid="{00000000-0005-0000-0000-000094140000}"/>
    <cellStyle name="Percent [2]" xfId="5270" xr:uid="{00000000-0005-0000-0000-000095140000}"/>
    <cellStyle name="Percent [3]" xfId="5271" xr:uid="{00000000-0005-0000-0000-000096140000}"/>
    <cellStyle name="Percent 1 dec" xfId="5272" xr:uid="{00000000-0005-0000-0000-000097140000}"/>
    <cellStyle name="Percent 1 dec - Input" xfId="5273" xr:uid="{00000000-0005-0000-0000-000098140000}"/>
    <cellStyle name="Percent 1 dec_Data" xfId="5274" xr:uid="{00000000-0005-0000-0000-000099140000}"/>
    <cellStyle name="Percent 2" xfId="5275" xr:uid="{00000000-0005-0000-0000-00009A140000}"/>
    <cellStyle name="Percent 2 2" xfId="5276" xr:uid="{00000000-0005-0000-0000-00009B140000}"/>
    <cellStyle name="Percent 3" xfId="5277" xr:uid="{00000000-0005-0000-0000-00009C140000}"/>
    <cellStyle name="Percent 3 2" xfId="5278" xr:uid="{00000000-0005-0000-0000-00009D140000}"/>
    <cellStyle name="Percent 3 2 2" xfId="5279" xr:uid="{00000000-0005-0000-0000-00009E140000}"/>
    <cellStyle name="Percent 3 2 3" xfId="5280" xr:uid="{00000000-0005-0000-0000-00009F140000}"/>
    <cellStyle name="Percent 3 3" xfId="5281" xr:uid="{00000000-0005-0000-0000-0000A0140000}"/>
    <cellStyle name="Percent 3 4" xfId="5282" xr:uid="{00000000-0005-0000-0000-0000A1140000}"/>
    <cellStyle name="Percent 4" xfId="5283" xr:uid="{00000000-0005-0000-0000-0000A2140000}"/>
    <cellStyle name="Percent 4 2" xfId="5284" xr:uid="{00000000-0005-0000-0000-0000A3140000}"/>
    <cellStyle name="Percent 6" xfId="5285" xr:uid="{00000000-0005-0000-0000-0000A4140000}"/>
    <cellStyle name="Percent 6 2" xfId="5286" xr:uid="{00000000-0005-0000-0000-0000A5140000}"/>
    <cellStyle name="Percent hard no" xfId="5287" xr:uid="{00000000-0005-0000-0000-0000A6140000}"/>
    <cellStyle name="Percent(1)" xfId="5288" xr:uid="{00000000-0005-0000-0000-0000A7140000}"/>
    <cellStyle name="Percent(2)" xfId="5289" xr:uid="{00000000-0005-0000-0000-0000A8140000}"/>
    <cellStyle name="Percent, 0 dec" xfId="5290" xr:uid="{00000000-0005-0000-0000-0000A9140000}"/>
    <cellStyle name="Percent, 1 dec" xfId="5291" xr:uid="{00000000-0005-0000-0000-0000AA140000}"/>
    <cellStyle name="Percent, 2 dec" xfId="5292" xr:uid="{00000000-0005-0000-0000-0000AB140000}"/>
    <cellStyle name="Percent, bp" xfId="5293" xr:uid="{00000000-0005-0000-0000-0000AC140000}"/>
    <cellStyle name="Percent_BMU_Fosforit_model_13_formated" xfId="5294" xr:uid="{00000000-0005-0000-0000-0000AD140000}"/>
    <cellStyle name="Percent1" xfId="5295" xr:uid="{00000000-0005-0000-0000-0000AE140000}"/>
    <cellStyle name="PercentChange" xfId="5296" xr:uid="{00000000-0005-0000-0000-0000AF140000}"/>
    <cellStyle name="perecnt" xfId="5297" xr:uid="{00000000-0005-0000-0000-0000B0140000}"/>
    <cellStyle name="PillarText" xfId="5298" xr:uid="{00000000-0005-0000-0000-0000B1140000}"/>
    <cellStyle name="precent" xfId="5299" xr:uid="{00000000-0005-0000-0000-0000B2140000}"/>
    <cellStyle name="PrePop Currency (0)" xfId="5300" xr:uid="{00000000-0005-0000-0000-0000B3140000}"/>
    <cellStyle name="PrePop Currency (2)" xfId="5301" xr:uid="{00000000-0005-0000-0000-0000B4140000}"/>
    <cellStyle name="PrePop Units (0)" xfId="5302" xr:uid="{00000000-0005-0000-0000-0000B5140000}"/>
    <cellStyle name="PrePop Units (1)" xfId="5303" xr:uid="{00000000-0005-0000-0000-0000B6140000}"/>
    <cellStyle name="PrePop Units (2)" xfId="5304" xr:uid="{00000000-0005-0000-0000-0000B7140000}"/>
    <cellStyle name="Price" xfId="5305" xr:uid="{00000000-0005-0000-0000-0000B8140000}"/>
    <cellStyle name="prochrek" xfId="5306" xr:uid="{00000000-0005-0000-0000-0000B9140000}"/>
    <cellStyle name="prochrek 2" xfId="5307" xr:uid="{00000000-0005-0000-0000-0000BA140000}"/>
    <cellStyle name="prochrek 3" xfId="5308" xr:uid="{00000000-0005-0000-0000-0000BB140000}"/>
    <cellStyle name="Profit figure" xfId="5309" xr:uid="{00000000-0005-0000-0000-0000BC140000}"/>
    <cellStyle name="Puslapis1" xfId="5310" xr:uid="{00000000-0005-0000-0000-0000BD140000}"/>
    <cellStyle name="Puslapis2" xfId="5311" xr:uid="{00000000-0005-0000-0000-0000BE140000}"/>
    <cellStyle name="QTitle" xfId="5312" xr:uid="{00000000-0005-0000-0000-0000BF140000}"/>
    <cellStyle name="QTitle 2" xfId="5313" xr:uid="{00000000-0005-0000-0000-0000C0140000}"/>
    <cellStyle name="QTitle 2 2" xfId="5314" xr:uid="{00000000-0005-0000-0000-0000C1140000}"/>
    <cellStyle name="QTitle 2 3" xfId="5315" xr:uid="{00000000-0005-0000-0000-0000C2140000}"/>
    <cellStyle name="QTitle 3" xfId="5316" xr:uid="{00000000-0005-0000-0000-0000C3140000}"/>
    <cellStyle name="QTitle 3 2" xfId="5317" xr:uid="{00000000-0005-0000-0000-0000C4140000}"/>
    <cellStyle name="QTitle 3 3" xfId="5318" xr:uid="{00000000-0005-0000-0000-0000C5140000}"/>
    <cellStyle name="QTitle 4" xfId="5319" xr:uid="{00000000-0005-0000-0000-0000C6140000}"/>
    <cellStyle name="QTitle 5" xfId="5320" xr:uid="{00000000-0005-0000-0000-0000C7140000}"/>
    <cellStyle name="range" xfId="5321" xr:uid="{00000000-0005-0000-0000-0000C8140000}"/>
    <cellStyle name="Ratio" xfId="5322" xr:uid="{00000000-0005-0000-0000-0000C9140000}"/>
    <cellStyle name="RatioX" xfId="5323" xr:uid="{00000000-0005-0000-0000-0000CA140000}"/>
    <cellStyle name="Red" xfId="5324" xr:uid="{00000000-0005-0000-0000-0000CB140000}"/>
    <cellStyle name="s_Valuation " xfId="5325" xr:uid="{00000000-0005-0000-0000-0000CC140000}"/>
    <cellStyle name="s_Valuation  2" xfId="5326" xr:uid="{00000000-0005-0000-0000-0000CD140000}"/>
    <cellStyle name="s_Valuation  2 2" xfId="5327" xr:uid="{00000000-0005-0000-0000-0000CE140000}"/>
    <cellStyle name="s_Valuation  3" xfId="5328" xr:uid="{00000000-0005-0000-0000-0000CF140000}"/>
    <cellStyle name="s_Valuation  3 2" xfId="5329" xr:uid="{00000000-0005-0000-0000-0000D0140000}"/>
    <cellStyle name="s_Valuation  4" xfId="5330" xr:uid="{00000000-0005-0000-0000-0000D1140000}"/>
    <cellStyle name="s_Valuation  4 2" xfId="5331" xr:uid="{00000000-0005-0000-0000-0000D2140000}"/>
    <cellStyle name="s_Valuation  5" xfId="5332" xr:uid="{00000000-0005-0000-0000-0000D3140000}"/>
    <cellStyle name="s_Valuation  5 2" xfId="5333" xr:uid="{00000000-0005-0000-0000-0000D4140000}"/>
    <cellStyle name="s_Valuation  6" xfId="5334" xr:uid="{00000000-0005-0000-0000-0000D5140000}"/>
    <cellStyle name="s_Valuation  7" xfId="5335" xr:uid="{00000000-0005-0000-0000-0000D6140000}"/>
    <cellStyle name="s_Valuation  8" xfId="5336" xr:uid="{00000000-0005-0000-0000-0000D7140000}"/>
    <cellStyle name="s_Valuation  9" xfId="5337" xr:uid="{00000000-0005-0000-0000-0000D8140000}"/>
    <cellStyle name="s_Valuation _WACC Analysis" xfId="5338" xr:uid="{00000000-0005-0000-0000-0000D9140000}"/>
    <cellStyle name="s_Valuation _WACC Analysis 2" xfId="5339" xr:uid="{00000000-0005-0000-0000-0000DA140000}"/>
    <cellStyle name="s_Valuation _WACC Analysis 2 2" xfId="5340" xr:uid="{00000000-0005-0000-0000-0000DB140000}"/>
    <cellStyle name="s_Valuation _WACC Analysis 3" xfId="5341" xr:uid="{00000000-0005-0000-0000-0000DC140000}"/>
    <cellStyle name="s_Valuation _WACC Analysis 3 2" xfId="5342" xr:uid="{00000000-0005-0000-0000-0000DD140000}"/>
    <cellStyle name="s_Valuation _WACC Analysis 4" xfId="5343" xr:uid="{00000000-0005-0000-0000-0000DE140000}"/>
    <cellStyle name="s_Valuation _WACC Analysis 4 2" xfId="5344" xr:uid="{00000000-0005-0000-0000-0000DF140000}"/>
    <cellStyle name="s_Valuation _WACC Analysis 5" xfId="5345" xr:uid="{00000000-0005-0000-0000-0000E0140000}"/>
    <cellStyle name="s_Valuation _WACC Analysis 5 2" xfId="5346" xr:uid="{00000000-0005-0000-0000-0000E1140000}"/>
    <cellStyle name="s_Valuation _WACC Analysis 6" xfId="5347" xr:uid="{00000000-0005-0000-0000-0000E2140000}"/>
    <cellStyle name="s_Valuation _WACC Analysis 7" xfId="5348" xr:uid="{00000000-0005-0000-0000-0000E3140000}"/>
    <cellStyle name="s_Valuation _WACC Analysis 8" xfId="5349" xr:uid="{00000000-0005-0000-0000-0000E4140000}"/>
    <cellStyle name="s_Valuation _WACC Analysis 9" xfId="5350" xr:uid="{00000000-0005-0000-0000-0000E5140000}"/>
    <cellStyle name="s_Valuation _WACC Analysis_лизинг и страхование" xfId="5351" xr:uid="{00000000-0005-0000-0000-0000E6140000}"/>
    <cellStyle name="s_Valuation _WACC Analysis_лизинг и страхование 2" xfId="5352" xr:uid="{00000000-0005-0000-0000-0000E7140000}"/>
    <cellStyle name="s_Valuation _WACC Analysis_лизинг и страхование 2 2" xfId="5353" xr:uid="{00000000-0005-0000-0000-0000E8140000}"/>
    <cellStyle name="s_Valuation _WACC Analysis_лизинг и страхование 3" xfId="5354" xr:uid="{00000000-0005-0000-0000-0000E9140000}"/>
    <cellStyle name="s_Valuation _WACC Analysis_лизинг и страхование 3 2" xfId="5355" xr:uid="{00000000-0005-0000-0000-0000EA140000}"/>
    <cellStyle name="s_Valuation _WACC Analysis_лизинг и страхование 4" xfId="5356" xr:uid="{00000000-0005-0000-0000-0000EB140000}"/>
    <cellStyle name="s_Valuation _WACC Analysis_лизинг и страхование 4 2" xfId="5357" xr:uid="{00000000-0005-0000-0000-0000EC140000}"/>
    <cellStyle name="s_Valuation _WACC Analysis_лизинг и страхование 5" xfId="5358" xr:uid="{00000000-0005-0000-0000-0000ED140000}"/>
    <cellStyle name="s_Valuation _WACC Analysis_лизинг и страхование 5 2" xfId="5359" xr:uid="{00000000-0005-0000-0000-0000EE140000}"/>
    <cellStyle name="s_Valuation _WACC Analysis_лизинг и страхование 6" xfId="5360" xr:uid="{00000000-0005-0000-0000-0000EF140000}"/>
    <cellStyle name="s_Valuation _WACC Analysis_лизинг и страхование 7" xfId="5361" xr:uid="{00000000-0005-0000-0000-0000F0140000}"/>
    <cellStyle name="s_Valuation _WACC Analysis_лизинг и страхование 8" xfId="5362" xr:uid="{00000000-0005-0000-0000-0000F1140000}"/>
    <cellStyle name="s_Valuation _WACC Analysis_лизинг и страхование 9" xfId="5363" xr:uid="{00000000-0005-0000-0000-0000F2140000}"/>
    <cellStyle name="s_Valuation _WACC Analysis_лизинг и страхование_Денежный поток ЗАО ЭПИ-2008г.(в объемах декабря)2811  ПОСЛЕДНИЙ (Перераб. с изм. старахованием)" xfId="5364" xr:uid="{00000000-0005-0000-0000-0000F3140000}"/>
    <cellStyle name="s_Valuation _WACC Analysis_лизинг и страхование_Денежный поток ЗАО ЭПИ-2008г.(в объемах декабря)2811  ПОСЛЕДНИЙ (Перераб. с изм. старахованием) 2" xfId="5365" xr:uid="{00000000-0005-0000-0000-0000F4140000}"/>
    <cellStyle name="s_Valuation _WACC Analysis_лизинг и страхование_Денежный поток ЗАО ЭПИ-2008г.(в объемах декабря)2811  ПОСЛЕДНИЙ (Перераб. с изм. старахованием) 2 2" xfId="5366" xr:uid="{00000000-0005-0000-0000-0000F5140000}"/>
    <cellStyle name="s_Valuation _WACC Analysis_лизинг и страхование_Денежный поток ЗАО ЭПИ-2008г.(в объемах декабря)2811  ПОСЛЕДНИЙ (Перераб. с изм. старахованием) 3" xfId="5367" xr:uid="{00000000-0005-0000-0000-0000F6140000}"/>
    <cellStyle name="s_Valuation _WACC Analysis_лизинг и страхование_Денежный поток ЗАО ЭПИ-2008г.(в объемах декабря)2811  ПОСЛЕДНИЙ (Перераб. с изм. старахованием) 3 2" xfId="5368" xr:uid="{00000000-0005-0000-0000-0000F7140000}"/>
    <cellStyle name="s_Valuation _WACC Analysis_лизинг и страхование_Денежный поток ЗАО ЭПИ-2008г.(в объемах декабря)2811  ПОСЛЕДНИЙ (Перераб. с изм. старахованием) 4" xfId="5369" xr:uid="{00000000-0005-0000-0000-0000F8140000}"/>
    <cellStyle name="s_Valuation _WACC Analysis_лизинг и страхование_Денежный поток ЗАО ЭПИ-2008г.(в объемах декабря)2811  ПОСЛЕДНИЙ (Перераб. с изм. старахованием) 4 2" xfId="5370" xr:uid="{00000000-0005-0000-0000-0000F9140000}"/>
    <cellStyle name="s_Valuation _WACC Analysis_лизинг и страхование_Денежный поток ЗАО ЭПИ-2008г.(в объемах декабря)2811  ПОСЛЕДНИЙ (Перераб. с изм. старахованием) 5" xfId="5371" xr:uid="{00000000-0005-0000-0000-0000FA140000}"/>
    <cellStyle name="s_Valuation _WACC Analysis_лизинг и страхование_Денежный поток ЗАО ЭПИ-2008г.(в объемах декабря)2811  ПОСЛЕДНИЙ (Перераб. с изм. старахованием) 5 2" xfId="5372" xr:uid="{00000000-0005-0000-0000-0000FB140000}"/>
    <cellStyle name="s_Valuation _WACC Analysis_лизинг и страхование_Денежный поток ЗАО ЭПИ-2008г.(в объемах декабря)2811  ПОСЛЕДНИЙ (Перераб. с изм. старахованием) 6" xfId="5373" xr:uid="{00000000-0005-0000-0000-0000FC140000}"/>
    <cellStyle name="s_Valuation _WACC Analysis_лизинг и страхование_Денежный поток ЗАО ЭПИ-2008г.(в объемах декабря)2811  ПОСЛЕДНИЙ (Перераб. с изм. старахованием) 7" xfId="5374" xr:uid="{00000000-0005-0000-0000-0000FD140000}"/>
    <cellStyle name="s_Valuation _WACC Analysis_лизинг и страхование_Денежный поток ЗАО ЭПИ-2008г.(в объемах декабря)2811  ПОСЛЕДНИЙ (Перераб. с изм. старахованием) 8" xfId="5375" xr:uid="{00000000-0005-0000-0000-0000FE140000}"/>
    <cellStyle name="s_Valuation _WACC Analysis_лизинг и страхование_Денежный поток ЗАО ЭПИ-2008г.(в объемах декабря)2811  ПОСЛЕДНИЙ (Перераб. с изм. старахованием) 9" xfId="5376" xr:uid="{00000000-0005-0000-0000-0000FF140000}"/>
    <cellStyle name="s_Valuation _WACC Analysis_ЛИЗИНГовый КАЛЕНДАРЬ" xfId="5377" xr:uid="{00000000-0005-0000-0000-000000150000}"/>
    <cellStyle name="s_Valuation _WACC Analysis_ЛИЗИНГовый КАЛЕНДАРЬ 2" xfId="5378" xr:uid="{00000000-0005-0000-0000-000001150000}"/>
    <cellStyle name="s_Valuation _WACC Analysis_ЛИЗИНГовый КАЛЕНДАРЬ 2 2" xfId="5379" xr:uid="{00000000-0005-0000-0000-000002150000}"/>
    <cellStyle name="s_Valuation _WACC Analysis_ЛИЗИНГовый КАЛЕНДАРЬ 3" xfId="5380" xr:uid="{00000000-0005-0000-0000-000003150000}"/>
    <cellStyle name="s_Valuation _WACC Analysis_ЛИЗИНГовый КАЛЕНДАРЬ 3 2" xfId="5381" xr:uid="{00000000-0005-0000-0000-000004150000}"/>
    <cellStyle name="s_Valuation _WACC Analysis_ЛИЗИНГовый КАЛЕНДАРЬ 4" xfId="5382" xr:uid="{00000000-0005-0000-0000-000005150000}"/>
    <cellStyle name="s_Valuation _WACC Analysis_ЛИЗИНГовый КАЛЕНДАРЬ 4 2" xfId="5383" xr:uid="{00000000-0005-0000-0000-000006150000}"/>
    <cellStyle name="s_Valuation _WACC Analysis_ЛИЗИНГовый КАЛЕНДАРЬ 5" xfId="5384" xr:uid="{00000000-0005-0000-0000-000007150000}"/>
    <cellStyle name="s_Valuation _WACC Analysis_ЛИЗИНГовый КАЛЕНДАРЬ 5 2" xfId="5385" xr:uid="{00000000-0005-0000-0000-000008150000}"/>
    <cellStyle name="s_Valuation _WACC Analysis_ЛИЗИНГовый КАЛЕНДАРЬ 6" xfId="5386" xr:uid="{00000000-0005-0000-0000-000009150000}"/>
    <cellStyle name="s_Valuation _WACC Analysis_ЛИЗИНГовый КАЛЕНДАРЬ 7" xfId="5387" xr:uid="{00000000-0005-0000-0000-00000A150000}"/>
    <cellStyle name="s_Valuation _WACC Analysis_ЛИЗИНГовый КАЛЕНДАРЬ 8" xfId="5388" xr:uid="{00000000-0005-0000-0000-00000B150000}"/>
    <cellStyle name="s_Valuation _WACC Analysis_ЛИЗИНГовый КАЛЕНДАРЬ 9" xfId="5389" xr:uid="{00000000-0005-0000-0000-00000C150000}"/>
    <cellStyle name="s_Valuation _WACC Analysis_ЛИЗИНГовый КАЛЕНДАРЬ_Денежный поток ЗАО ЭПИ-2008г.(в объемах декабря)2811  ПОСЛЕДНИЙ (Перераб. с изм. старахованием)" xfId="5390" xr:uid="{00000000-0005-0000-0000-00000D150000}"/>
    <cellStyle name="s_Valuation _WACC Analysis_ЛИЗИНГовый КАЛЕНДАРЬ_Денежный поток ЗАО ЭПИ-2008г.(в объемах декабря)2811  ПОСЛЕДНИЙ (Перераб. с изм. старахованием) 2" xfId="5391" xr:uid="{00000000-0005-0000-0000-00000E150000}"/>
    <cellStyle name="s_Valuation _WACC Analysis_ЛИЗИНГовый КАЛЕНДАРЬ_Денежный поток ЗАО ЭПИ-2008г.(в объемах декабря)2811  ПОСЛЕДНИЙ (Перераб. с изм. старахованием) 2 2" xfId="5392" xr:uid="{00000000-0005-0000-0000-00000F150000}"/>
    <cellStyle name="s_Valuation _WACC Analysis_ЛИЗИНГовый КАЛЕНДАРЬ_Денежный поток ЗАО ЭПИ-2008г.(в объемах декабря)2811  ПОСЛЕДНИЙ (Перераб. с изм. старахованием) 3" xfId="5393" xr:uid="{00000000-0005-0000-0000-000010150000}"/>
    <cellStyle name="s_Valuation _WACC Analysis_ЛИЗИНГовый КАЛЕНДАРЬ_Денежный поток ЗАО ЭПИ-2008г.(в объемах декабря)2811  ПОСЛЕДНИЙ (Перераб. с изм. старахованием) 3 2" xfId="5394" xr:uid="{00000000-0005-0000-0000-000011150000}"/>
    <cellStyle name="s_Valuation _WACC Analysis_ЛИЗИНГовый КАЛЕНДАРЬ_Денежный поток ЗАО ЭПИ-2008г.(в объемах декабря)2811  ПОСЛЕДНИЙ (Перераб. с изм. старахованием) 4" xfId="5395" xr:uid="{00000000-0005-0000-0000-000012150000}"/>
    <cellStyle name="s_Valuation _WACC Analysis_ЛИЗИНГовый КАЛЕНДАРЬ_Денежный поток ЗАО ЭПИ-2008г.(в объемах декабря)2811  ПОСЛЕДНИЙ (Перераб. с изм. старахованием) 4 2" xfId="5396" xr:uid="{00000000-0005-0000-0000-000013150000}"/>
    <cellStyle name="s_Valuation _WACC Analysis_ЛИЗИНГовый КАЛЕНДАРЬ_Денежный поток ЗАО ЭПИ-2008г.(в объемах декабря)2811  ПОСЛЕДНИЙ (Перераб. с изм. старахованием) 5" xfId="5397" xr:uid="{00000000-0005-0000-0000-000014150000}"/>
    <cellStyle name="s_Valuation _WACC Analysis_ЛИЗИНГовый КАЛЕНДАРЬ_Денежный поток ЗАО ЭПИ-2008г.(в объемах декабря)2811  ПОСЛЕДНИЙ (Перераб. с изм. старахованием) 5 2" xfId="5398" xr:uid="{00000000-0005-0000-0000-000015150000}"/>
    <cellStyle name="s_Valuation _WACC Analysis_ЛИЗИНГовый КАЛЕНДАРЬ_Денежный поток ЗАО ЭПИ-2008г.(в объемах декабря)2811  ПОСЛЕДНИЙ (Перераб. с изм. старахованием) 6" xfId="5399" xr:uid="{00000000-0005-0000-0000-000016150000}"/>
    <cellStyle name="s_Valuation _WACC Analysis_ЛИЗИНГовый КАЛЕНДАРЬ_Денежный поток ЗАО ЭПИ-2008г.(в объемах декабря)2811  ПОСЛЕДНИЙ (Перераб. с изм. старахованием) 7" xfId="5400" xr:uid="{00000000-0005-0000-0000-000017150000}"/>
    <cellStyle name="s_Valuation _WACC Analysis_ЛИЗИНГовый КАЛЕНДАРЬ_Денежный поток ЗАО ЭПИ-2008г.(в объемах декабря)2811  ПОСЛЕДНИЙ (Перераб. с изм. старахованием) 8" xfId="5401" xr:uid="{00000000-0005-0000-0000-000018150000}"/>
    <cellStyle name="s_Valuation _WACC Analysis_ЛИЗИНГовый КАЛЕНДАРЬ_Денежный поток ЗАО ЭПИ-2008г.(в объемах декабря)2811  ПОСЛЕДНИЙ (Перераб. с изм. старахованием) 9" xfId="5402" xr:uid="{00000000-0005-0000-0000-000019150000}"/>
    <cellStyle name="s_Valuation _WACC Analysis_План ФХД котельной (ТЭЦ) от 22.01.08 последняя версия А3" xfId="5403" xr:uid="{00000000-0005-0000-0000-00001A150000}"/>
    <cellStyle name="s_Valuation _WACC Analysis_План ФХД котельной (ТЭЦ) от 22.01.08 последняя версия А3 2" xfId="5404" xr:uid="{00000000-0005-0000-0000-00001B150000}"/>
    <cellStyle name="s_Valuation _WACC Analysis_План ФХД котельной (ТЭЦ) от 22.01.08 последняя версия А3 2 2" xfId="5405" xr:uid="{00000000-0005-0000-0000-00001C150000}"/>
    <cellStyle name="s_Valuation _WACC Analysis_План ФХД котельной (ТЭЦ) от 22.01.08 последняя версия А3 3" xfId="5406" xr:uid="{00000000-0005-0000-0000-00001D150000}"/>
    <cellStyle name="s_Valuation _WACC Analysis_План ФХД котельной (ТЭЦ) от 22.01.08 последняя версия А3 3 2" xfId="5407" xr:uid="{00000000-0005-0000-0000-00001E150000}"/>
    <cellStyle name="s_Valuation _WACC Analysis_План ФХД котельной (ТЭЦ) от 22.01.08 последняя версия А3 4" xfId="5408" xr:uid="{00000000-0005-0000-0000-00001F150000}"/>
    <cellStyle name="s_Valuation _WACC Analysis_План ФХД котельной (ТЭЦ) от 22.01.08 последняя версия А3 4 2" xfId="5409" xr:uid="{00000000-0005-0000-0000-000020150000}"/>
    <cellStyle name="s_Valuation _WACC Analysis_План ФХД котельной (ТЭЦ) от 22.01.08 последняя версия А3 5" xfId="5410" xr:uid="{00000000-0005-0000-0000-000021150000}"/>
    <cellStyle name="s_Valuation _WACC Analysis_План ФХД котельной (ТЭЦ) от 22.01.08 последняя версия А3 5 2" xfId="5411" xr:uid="{00000000-0005-0000-0000-000022150000}"/>
    <cellStyle name="s_Valuation _WACC Analysis_План ФХД котельной (ТЭЦ) от 22.01.08 последняя версия А3 6" xfId="5412" xr:uid="{00000000-0005-0000-0000-000023150000}"/>
    <cellStyle name="s_Valuation _WACC Analysis_План ФХД котельной (ТЭЦ) от 22.01.08 последняя версия А3 7" xfId="5413" xr:uid="{00000000-0005-0000-0000-000024150000}"/>
    <cellStyle name="s_Valuation _WACC Analysis_План ФХД котельной (ТЭЦ) от 22.01.08 последняя версия А3 8" xfId="5414" xr:uid="{00000000-0005-0000-0000-000025150000}"/>
    <cellStyle name="s_Valuation _WACC Analysis_План ФХД котельной (ТЭЦ) от 22.01.08 последняя версия А3 9" xfId="5415" xr:uid="{00000000-0005-0000-0000-000026150000}"/>
    <cellStyle name="s_Valuation _WACC Analysis_ПУШКИНО ( прир.ГАЗ  2009-2014 проектная мощность вар1" xfId="5416" xr:uid="{00000000-0005-0000-0000-000027150000}"/>
    <cellStyle name="s_Valuation _WACC Analysis_ПУШКИНО ( прир.ГАЗ  2009-2014 проектная мощность вар1 2" xfId="5417" xr:uid="{00000000-0005-0000-0000-000028150000}"/>
    <cellStyle name="s_Valuation _WACC Analysis_ПУШКИНО ( прир.ГАЗ  2009-2014 проектная мощность вар1 2 2" xfId="5418" xr:uid="{00000000-0005-0000-0000-000029150000}"/>
    <cellStyle name="s_Valuation _WACC Analysis_ПУШКИНО ( прир.ГАЗ  2009-2014 проектная мощность вар1 3" xfId="5419" xr:uid="{00000000-0005-0000-0000-00002A150000}"/>
    <cellStyle name="s_Valuation _WACC Analysis_ПУШКИНО ( прир.ГАЗ  2009-2014 проектная мощность вар1 3 2" xfId="5420" xr:uid="{00000000-0005-0000-0000-00002B150000}"/>
    <cellStyle name="s_Valuation _WACC Analysis_ПУШКИНО ( прир.ГАЗ  2009-2014 проектная мощность вар1 4" xfId="5421" xr:uid="{00000000-0005-0000-0000-00002C150000}"/>
    <cellStyle name="s_Valuation _WACC Analysis_ПУШКИНО ( прир.ГАЗ  2009-2014 проектная мощность вар1 4 2" xfId="5422" xr:uid="{00000000-0005-0000-0000-00002D150000}"/>
    <cellStyle name="s_Valuation _WACC Analysis_ПУШКИНО ( прир.ГАЗ  2009-2014 проектная мощность вар1 5" xfId="5423" xr:uid="{00000000-0005-0000-0000-00002E150000}"/>
    <cellStyle name="s_Valuation _WACC Analysis_ПУШКИНО ( прир.ГАЗ  2009-2014 проектная мощность вар1 5 2" xfId="5424" xr:uid="{00000000-0005-0000-0000-00002F150000}"/>
    <cellStyle name="s_Valuation _WACC Analysis_ПУШКИНО ( прир.ГАЗ  2009-2014 проектная мощность вар1 6" xfId="5425" xr:uid="{00000000-0005-0000-0000-000030150000}"/>
    <cellStyle name="s_Valuation _WACC Analysis_ПУШКИНО ( прир.ГАЗ  2009-2014 проектная мощность вар1 7" xfId="5426" xr:uid="{00000000-0005-0000-0000-000031150000}"/>
    <cellStyle name="s_Valuation _WACC Analysis_ПУШКИНО ( прир.ГАЗ  2009-2014 проектная мощность вар1 8" xfId="5427" xr:uid="{00000000-0005-0000-0000-000032150000}"/>
    <cellStyle name="s_Valuation _WACC Analysis_ПУШКИНО ( прир.ГАЗ  2009-2014 проектная мощность вар1 9" xfId="5428" xr:uid="{00000000-0005-0000-0000-000033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xfId="5429" xr:uid="{00000000-0005-0000-0000-000034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2" xfId="5430" xr:uid="{00000000-0005-0000-0000-000035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2 2" xfId="5431" xr:uid="{00000000-0005-0000-0000-000036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3" xfId="5432" xr:uid="{00000000-0005-0000-0000-000037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3 2" xfId="5433" xr:uid="{00000000-0005-0000-0000-000038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4" xfId="5434" xr:uid="{00000000-0005-0000-0000-000039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4 2" xfId="5435" xr:uid="{00000000-0005-0000-0000-00003A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5" xfId="5436" xr:uid="{00000000-0005-0000-0000-00003B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5 2" xfId="5437" xr:uid="{00000000-0005-0000-0000-00003C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6" xfId="5438" xr:uid="{00000000-0005-0000-0000-00003D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7" xfId="5439" xr:uid="{00000000-0005-0000-0000-00003E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8" xfId="5440" xr:uid="{00000000-0005-0000-0000-00003F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9" xfId="5441" xr:uid="{00000000-0005-0000-0000-000040150000}"/>
    <cellStyle name="s_Valuation _лизинг и страхование" xfId="5442" xr:uid="{00000000-0005-0000-0000-000041150000}"/>
    <cellStyle name="s_Valuation _лизинг и страхование 2" xfId="5443" xr:uid="{00000000-0005-0000-0000-000042150000}"/>
    <cellStyle name="s_Valuation _лизинг и страхование 2 2" xfId="5444" xr:uid="{00000000-0005-0000-0000-000043150000}"/>
    <cellStyle name="s_Valuation _лизинг и страхование 3" xfId="5445" xr:uid="{00000000-0005-0000-0000-000044150000}"/>
    <cellStyle name="s_Valuation _лизинг и страхование 3 2" xfId="5446" xr:uid="{00000000-0005-0000-0000-000045150000}"/>
    <cellStyle name="s_Valuation _лизинг и страхование 4" xfId="5447" xr:uid="{00000000-0005-0000-0000-000046150000}"/>
    <cellStyle name="s_Valuation _лизинг и страхование 4 2" xfId="5448" xr:uid="{00000000-0005-0000-0000-000047150000}"/>
    <cellStyle name="s_Valuation _лизинг и страхование 5" xfId="5449" xr:uid="{00000000-0005-0000-0000-000048150000}"/>
    <cellStyle name="s_Valuation _лизинг и страхование 5 2" xfId="5450" xr:uid="{00000000-0005-0000-0000-000049150000}"/>
    <cellStyle name="s_Valuation _лизинг и страхование 6" xfId="5451" xr:uid="{00000000-0005-0000-0000-00004A150000}"/>
    <cellStyle name="s_Valuation _лизинг и страхование 7" xfId="5452" xr:uid="{00000000-0005-0000-0000-00004B150000}"/>
    <cellStyle name="s_Valuation _лизинг и страхование 8" xfId="5453" xr:uid="{00000000-0005-0000-0000-00004C150000}"/>
    <cellStyle name="s_Valuation _лизинг и страхование 9" xfId="5454" xr:uid="{00000000-0005-0000-0000-00004D150000}"/>
    <cellStyle name="s_Valuation _лизинг и страхование_Денежный поток ЗАО ЭПИ-2008г.(в объемах декабря)2811  ПОСЛЕДНИЙ (Перераб. с изм. старахованием)" xfId="5455" xr:uid="{00000000-0005-0000-0000-00004E150000}"/>
    <cellStyle name="s_Valuation _лизинг и страхование_Денежный поток ЗАО ЭПИ-2008г.(в объемах декабря)2811  ПОСЛЕДНИЙ (Перераб. с изм. старахованием) 2" xfId="5456" xr:uid="{00000000-0005-0000-0000-00004F150000}"/>
    <cellStyle name="s_Valuation _лизинг и страхование_Денежный поток ЗАО ЭПИ-2008г.(в объемах декабря)2811  ПОСЛЕДНИЙ (Перераб. с изм. старахованием) 2 2" xfId="5457" xr:uid="{00000000-0005-0000-0000-000050150000}"/>
    <cellStyle name="s_Valuation _лизинг и страхование_Денежный поток ЗАО ЭПИ-2008г.(в объемах декабря)2811  ПОСЛЕДНИЙ (Перераб. с изм. старахованием) 3" xfId="5458" xr:uid="{00000000-0005-0000-0000-000051150000}"/>
    <cellStyle name="s_Valuation _лизинг и страхование_Денежный поток ЗАО ЭПИ-2008г.(в объемах декабря)2811  ПОСЛЕДНИЙ (Перераб. с изм. старахованием) 3 2" xfId="5459" xr:uid="{00000000-0005-0000-0000-000052150000}"/>
    <cellStyle name="s_Valuation _лизинг и страхование_Денежный поток ЗАО ЭПИ-2008г.(в объемах декабря)2811  ПОСЛЕДНИЙ (Перераб. с изм. старахованием) 4" xfId="5460" xr:uid="{00000000-0005-0000-0000-000053150000}"/>
    <cellStyle name="s_Valuation _лизинг и страхование_Денежный поток ЗАО ЭПИ-2008г.(в объемах декабря)2811  ПОСЛЕДНИЙ (Перераб. с изм. старахованием) 4 2" xfId="5461" xr:uid="{00000000-0005-0000-0000-000054150000}"/>
    <cellStyle name="s_Valuation _лизинг и страхование_Денежный поток ЗАО ЭПИ-2008г.(в объемах декабря)2811  ПОСЛЕДНИЙ (Перераб. с изм. старахованием) 5" xfId="5462" xr:uid="{00000000-0005-0000-0000-000055150000}"/>
    <cellStyle name="s_Valuation _лизинг и страхование_Денежный поток ЗАО ЭПИ-2008г.(в объемах декабря)2811  ПОСЛЕДНИЙ (Перераб. с изм. старахованием) 5 2" xfId="5463" xr:uid="{00000000-0005-0000-0000-000056150000}"/>
    <cellStyle name="s_Valuation _лизинг и страхование_Денежный поток ЗАО ЭПИ-2008г.(в объемах декабря)2811  ПОСЛЕДНИЙ (Перераб. с изм. старахованием) 6" xfId="5464" xr:uid="{00000000-0005-0000-0000-000057150000}"/>
    <cellStyle name="s_Valuation _лизинг и страхование_Денежный поток ЗАО ЭПИ-2008г.(в объемах декабря)2811  ПОСЛЕДНИЙ (Перераб. с изм. старахованием) 7" xfId="5465" xr:uid="{00000000-0005-0000-0000-000058150000}"/>
    <cellStyle name="s_Valuation _лизинг и страхование_Денежный поток ЗАО ЭПИ-2008г.(в объемах декабря)2811  ПОСЛЕДНИЙ (Перераб. с изм. старахованием) 8" xfId="5466" xr:uid="{00000000-0005-0000-0000-000059150000}"/>
    <cellStyle name="s_Valuation _лизинг и страхование_Денежный поток ЗАО ЭПИ-2008г.(в объемах декабря)2811  ПОСЛЕДНИЙ (Перераб. с изм. старахованием) 9" xfId="5467" xr:uid="{00000000-0005-0000-0000-00005A150000}"/>
    <cellStyle name="s_Valuation _ЛИЗИНГовый КАЛЕНДАРЬ" xfId="5468" xr:uid="{00000000-0005-0000-0000-00005B150000}"/>
    <cellStyle name="s_Valuation _ЛИЗИНГовый КАЛЕНДАРЬ 2" xfId="5469" xr:uid="{00000000-0005-0000-0000-00005C150000}"/>
    <cellStyle name="s_Valuation _ЛИЗИНГовый КАЛЕНДАРЬ 2 2" xfId="5470" xr:uid="{00000000-0005-0000-0000-00005D150000}"/>
    <cellStyle name="s_Valuation _ЛИЗИНГовый КАЛЕНДАРЬ 3" xfId="5471" xr:uid="{00000000-0005-0000-0000-00005E150000}"/>
    <cellStyle name="s_Valuation _ЛИЗИНГовый КАЛЕНДАРЬ 3 2" xfId="5472" xr:uid="{00000000-0005-0000-0000-00005F150000}"/>
    <cellStyle name="s_Valuation _ЛИЗИНГовый КАЛЕНДАРЬ 4" xfId="5473" xr:uid="{00000000-0005-0000-0000-000060150000}"/>
    <cellStyle name="s_Valuation _ЛИЗИНГовый КАЛЕНДАРЬ 4 2" xfId="5474" xr:uid="{00000000-0005-0000-0000-000061150000}"/>
    <cellStyle name="s_Valuation _ЛИЗИНГовый КАЛЕНДАРЬ 5" xfId="5475" xr:uid="{00000000-0005-0000-0000-000062150000}"/>
    <cellStyle name="s_Valuation _ЛИЗИНГовый КАЛЕНДАРЬ 5 2" xfId="5476" xr:uid="{00000000-0005-0000-0000-000063150000}"/>
    <cellStyle name="s_Valuation _ЛИЗИНГовый КАЛЕНДАРЬ 6" xfId="5477" xr:uid="{00000000-0005-0000-0000-000064150000}"/>
    <cellStyle name="s_Valuation _ЛИЗИНГовый КАЛЕНДАРЬ 7" xfId="5478" xr:uid="{00000000-0005-0000-0000-000065150000}"/>
    <cellStyle name="s_Valuation _ЛИЗИНГовый КАЛЕНДАРЬ 8" xfId="5479" xr:uid="{00000000-0005-0000-0000-000066150000}"/>
    <cellStyle name="s_Valuation _ЛИЗИНГовый КАЛЕНДАРЬ 9" xfId="5480" xr:uid="{00000000-0005-0000-0000-000067150000}"/>
    <cellStyle name="s_Valuation _ЛИЗИНГовый КАЛЕНДАРЬ_Денежный поток ЗАО ЭПИ-2008г.(в объемах декабря)2811  ПОСЛЕДНИЙ (Перераб. с изм. старахованием)" xfId="5481" xr:uid="{00000000-0005-0000-0000-000068150000}"/>
    <cellStyle name="s_Valuation _ЛИЗИНГовый КАЛЕНДАРЬ_Денежный поток ЗАО ЭПИ-2008г.(в объемах декабря)2811  ПОСЛЕДНИЙ (Перераб. с изм. старахованием) 2" xfId="5482" xr:uid="{00000000-0005-0000-0000-000069150000}"/>
    <cellStyle name="s_Valuation _ЛИЗИНГовый КАЛЕНДАРЬ_Денежный поток ЗАО ЭПИ-2008г.(в объемах декабря)2811  ПОСЛЕДНИЙ (Перераб. с изм. старахованием) 2 2" xfId="5483" xr:uid="{00000000-0005-0000-0000-00006A150000}"/>
    <cellStyle name="s_Valuation _ЛИЗИНГовый КАЛЕНДАРЬ_Денежный поток ЗАО ЭПИ-2008г.(в объемах декабря)2811  ПОСЛЕДНИЙ (Перераб. с изм. старахованием) 3" xfId="5484" xr:uid="{00000000-0005-0000-0000-00006B150000}"/>
    <cellStyle name="s_Valuation _ЛИЗИНГовый КАЛЕНДАРЬ_Денежный поток ЗАО ЭПИ-2008г.(в объемах декабря)2811  ПОСЛЕДНИЙ (Перераб. с изм. старахованием) 3 2" xfId="5485" xr:uid="{00000000-0005-0000-0000-00006C150000}"/>
    <cellStyle name="s_Valuation _ЛИЗИНГовый КАЛЕНДАРЬ_Денежный поток ЗАО ЭПИ-2008г.(в объемах декабря)2811  ПОСЛЕДНИЙ (Перераб. с изм. старахованием) 4" xfId="5486" xr:uid="{00000000-0005-0000-0000-00006D150000}"/>
    <cellStyle name="s_Valuation _ЛИЗИНГовый КАЛЕНДАРЬ_Денежный поток ЗАО ЭПИ-2008г.(в объемах декабря)2811  ПОСЛЕДНИЙ (Перераб. с изм. старахованием) 4 2" xfId="5487" xr:uid="{00000000-0005-0000-0000-00006E150000}"/>
    <cellStyle name="s_Valuation _ЛИЗИНГовый КАЛЕНДАРЬ_Денежный поток ЗАО ЭПИ-2008г.(в объемах декабря)2811  ПОСЛЕДНИЙ (Перераб. с изм. старахованием) 5" xfId="5488" xr:uid="{00000000-0005-0000-0000-00006F150000}"/>
    <cellStyle name="s_Valuation _ЛИЗИНГовый КАЛЕНДАРЬ_Денежный поток ЗАО ЭПИ-2008г.(в объемах декабря)2811  ПОСЛЕДНИЙ (Перераб. с изм. старахованием) 5 2" xfId="5489" xr:uid="{00000000-0005-0000-0000-000070150000}"/>
    <cellStyle name="s_Valuation _ЛИЗИНГовый КАЛЕНДАРЬ_Денежный поток ЗАО ЭПИ-2008г.(в объемах декабря)2811  ПОСЛЕДНИЙ (Перераб. с изм. старахованием) 6" xfId="5490" xr:uid="{00000000-0005-0000-0000-000071150000}"/>
    <cellStyle name="s_Valuation _ЛИЗИНГовый КАЛЕНДАРЬ_Денежный поток ЗАО ЭПИ-2008г.(в объемах декабря)2811  ПОСЛЕДНИЙ (Перераб. с изм. старахованием) 7" xfId="5491" xr:uid="{00000000-0005-0000-0000-000072150000}"/>
    <cellStyle name="s_Valuation _ЛИЗИНГовый КАЛЕНДАРЬ_Денежный поток ЗАО ЭПИ-2008г.(в объемах декабря)2811  ПОСЛЕДНИЙ (Перераб. с изм. старахованием) 8" xfId="5492" xr:uid="{00000000-0005-0000-0000-000073150000}"/>
    <cellStyle name="s_Valuation _ЛИЗИНГовый КАЛЕНДАРЬ_Денежный поток ЗАО ЭПИ-2008г.(в объемах декабря)2811  ПОСЛЕДНИЙ (Перераб. с изм. старахованием) 9" xfId="5493" xr:uid="{00000000-0005-0000-0000-000074150000}"/>
    <cellStyle name="s_Valuation _План ФХД котельной (ТЭЦ) от 22.01.08 последняя версия А3" xfId="5494" xr:uid="{00000000-0005-0000-0000-000075150000}"/>
    <cellStyle name="s_Valuation _План ФХД котельной (ТЭЦ) от 22.01.08 последняя версия А3 2" xfId="5495" xr:uid="{00000000-0005-0000-0000-000076150000}"/>
    <cellStyle name="s_Valuation _План ФХД котельной (ТЭЦ) от 22.01.08 последняя версия А3 2 2" xfId="5496" xr:uid="{00000000-0005-0000-0000-000077150000}"/>
    <cellStyle name="s_Valuation _План ФХД котельной (ТЭЦ) от 22.01.08 последняя версия А3 3" xfId="5497" xr:uid="{00000000-0005-0000-0000-000078150000}"/>
    <cellStyle name="s_Valuation _План ФХД котельной (ТЭЦ) от 22.01.08 последняя версия А3 3 2" xfId="5498" xr:uid="{00000000-0005-0000-0000-000079150000}"/>
    <cellStyle name="s_Valuation _План ФХД котельной (ТЭЦ) от 22.01.08 последняя версия А3 4" xfId="5499" xr:uid="{00000000-0005-0000-0000-00007A150000}"/>
    <cellStyle name="s_Valuation _План ФХД котельной (ТЭЦ) от 22.01.08 последняя версия А3 4 2" xfId="5500" xr:uid="{00000000-0005-0000-0000-00007B150000}"/>
    <cellStyle name="s_Valuation _План ФХД котельной (ТЭЦ) от 22.01.08 последняя версия А3 5" xfId="5501" xr:uid="{00000000-0005-0000-0000-00007C150000}"/>
    <cellStyle name="s_Valuation _План ФХД котельной (ТЭЦ) от 22.01.08 последняя версия А3 5 2" xfId="5502" xr:uid="{00000000-0005-0000-0000-00007D150000}"/>
    <cellStyle name="s_Valuation _План ФХД котельной (ТЭЦ) от 22.01.08 последняя версия А3 6" xfId="5503" xr:uid="{00000000-0005-0000-0000-00007E150000}"/>
    <cellStyle name="s_Valuation _План ФХД котельной (ТЭЦ) от 22.01.08 последняя версия А3 7" xfId="5504" xr:uid="{00000000-0005-0000-0000-00007F150000}"/>
    <cellStyle name="s_Valuation _План ФХД котельной (ТЭЦ) от 22.01.08 последняя версия А3 8" xfId="5505" xr:uid="{00000000-0005-0000-0000-000080150000}"/>
    <cellStyle name="s_Valuation _План ФХД котельной (ТЭЦ) от 22.01.08 последняя версия А3 9" xfId="5506" xr:uid="{00000000-0005-0000-0000-000081150000}"/>
    <cellStyle name="s_Valuation _ПУШКИНО ( прир.ГАЗ  2009-2014 проектная мощность вар1" xfId="5507" xr:uid="{00000000-0005-0000-0000-000082150000}"/>
    <cellStyle name="s_Valuation _ПУШКИНО ( прир.ГАЗ  2009-2014 проектная мощность вар1 2" xfId="5508" xr:uid="{00000000-0005-0000-0000-000083150000}"/>
    <cellStyle name="s_Valuation _ПУШКИНО ( прир.ГАЗ  2009-2014 проектная мощность вар1 2 2" xfId="5509" xr:uid="{00000000-0005-0000-0000-000084150000}"/>
    <cellStyle name="s_Valuation _ПУШКИНО ( прир.ГАЗ  2009-2014 проектная мощность вар1 3" xfId="5510" xr:uid="{00000000-0005-0000-0000-000085150000}"/>
    <cellStyle name="s_Valuation _ПУШКИНО ( прир.ГАЗ  2009-2014 проектная мощность вар1 3 2" xfId="5511" xr:uid="{00000000-0005-0000-0000-000086150000}"/>
    <cellStyle name="s_Valuation _ПУШКИНО ( прир.ГАЗ  2009-2014 проектная мощность вар1 4" xfId="5512" xr:uid="{00000000-0005-0000-0000-000087150000}"/>
    <cellStyle name="s_Valuation _ПУШКИНО ( прир.ГАЗ  2009-2014 проектная мощность вар1 4 2" xfId="5513" xr:uid="{00000000-0005-0000-0000-000088150000}"/>
    <cellStyle name="s_Valuation _ПУШКИНО ( прир.ГАЗ  2009-2014 проектная мощность вар1 5" xfId="5514" xr:uid="{00000000-0005-0000-0000-000089150000}"/>
    <cellStyle name="s_Valuation _ПУШКИНО ( прир.ГАЗ  2009-2014 проектная мощность вар1 5 2" xfId="5515" xr:uid="{00000000-0005-0000-0000-00008A150000}"/>
    <cellStyle name="s_Valuation _ПУШКИНО ( прир.ГАЗ  2009-2014 проектная мощность вар1 6" xfId="5516" xr:uid="{00000000-0005-0000-0000-00008B150000}"/>
    <cellStyle name="s_Valuation _ПУШКИНО ( прир.ГАЗ  2009-2014 проектная мощность вар1 7" xfId="5517" xr:uid="{00000000-0005-0000-0000-00008C150000}"/>
    <cellStyle name="s_Valuation _ПУШКИНО ( прир.ГАЗ  2009-2014 проектная мощность вар1 8" xfId="5518" xr:uid="{00000000-0005-0000-0000-00008D150000}"/>
    <cellStyle name="s_Valuation _ПУШКИНО ( прир.ГАЗ  2009-2014 проектная мощность вар1 9" xfId="5519" xr:uid="{00000000-0005-0000-0000-00008E150000}"/>
    <cellStyle name="s_Valuation _ПУШКИНО ( прир.ГАЗ  2009-2014 проектная мощность вар1_Денежный поток ЗАО ЭПИ-2008г.(в объемах декабря)2811  ПОСЛЕДНИЙ (Перераб. с изм. старахованием)" xfId="5520" xr:uid="{00000000-0005-0000-0000-00008F150000}"/>
    <cellStyle name="s_Valuation _ПУШКИНО ( прир.ГАЗ  2009-2014 проектная мощность вар1_Денежный поток ЗАО ЭПИ-2008г.(в объемах декабря)2811  ПОСЛЕДНИЙ (Перераб. с изм. старахованием) 2" xfId="5521" xr:uid="{00000000-0005-0000-0000-000090150000}"/>
    <cellStyle name="s_Valuation _ПУШКИНО ( прир.ГАЗ  2009-2014 проектная мощность вар1_Денежный поток ЗАО ЭПИ-2008г.(в объемах декабря)2811  ПОСЛЕДНИЙ (Перераб. с изм. старахованием) 2 2" xfId="5522" xr:uid="{00000000-0005-0000-0000-000091150000}"/>
    <cellStyle name="s_Valuation _ПУШКИНО ( прир.ГАЗ  2009-2014 проектная мощность вар1_Денежный поток ЗАО ЭПИ-2008г.(в объемах декабря)2811  ПОСЛЕДНИЙ (Перераб. с изм. старахованием) 3" xfId="5523" xr:uid="{00000000-0005-0000-0000-000092150000}"/>
    <cellStyle name="s_Valuation _ПУШКИНО ( прир.ГАЗ  2009-2014 проектная мощность вар1_Денежный поток ЗАО ЭПИ-2008г.(в объемах декабря)2811  ПОСЛЕДНИЙ (Перераб. с изм. старахованием) 3 2" xfId="5524" xr:uid="{00000000-0005-0000-0000-000093150000}"/>
    <cellStyle name="s_Valuation _ПУШКИНО ( прир.ГАЗ  2009-2014 проектная мощность вар1_Денежный поток ЗАО ЭПИ-2008г.(в объемах декабря)2811  ПОСЛЕДНИЙ (Перераб. с изм. старахованием) 4" xfId="5525" xr:uid="{00000000-0005-0000-0000-000094150000}"/>
    <cellStyle name="s_Valuation _ПУШКИНО ( прир.ГАЗ  2009-2014 проектная мощность вар1_Денежный поток ЗАО ЭПИ-2008г.(в объемах декабря)2811  ПОСЛЕДНИЙ (Перераб. с изм. старахованием) 4 2" xfId="5526" xr:uid="{00000000-0005-0000-0000-000095150000}"/>
    <cellStyle name="s_Valuation _ПУШКИНО ( прир.ГАЗ  2009-2014 проектная мощность вар1_Денежный поток ЗАО ЭПИ-2008г.(в объемах декабря)2811  ПОСЛЕДНИЙ (Перераб. с изм. старахованием) 5" xfId="5527" xr:uid="{00000000-0005-0000-0000-000096150000}"/>
    <cellStyle name="s_Valuation _ПУШКИНО ( прир.ГАЗ  2009-2014 проектная мощность вар1_Денежный поток ЗАО ЭПИ-2008г.(в объемах декабря)2811  ПОСЛЕДНИЙ (Перераб. с изм. старахованием) 5 2" xfId="5528" xr:uid="{00000000-0005-0000-0000-000097150000}"/>
    <cellStyle name="s_Valuation _ПУШКИНО ( прир.ГАЗ  2009-2014 проектная мощность вар1_Денежный поток ЗАО ЭПИ-2008г.(в объемах декабря)2811  ПОСЛЕДНИЙ (Перераб. с изм. старахованием) 6" xfId="5529" xr:uid="{00000000-0005-0000-0000-000098150000}"/>
    <cellStyle name="s_Valuation _ПУШКИНО ( прир.ГАЗ  2009-2014 проектная мощность вар1_Денежный поток ЗАО ЭПИ-2008г.(в объемах декабря)2811  ПОСЛЕДНИЙ (Перераб. с изм. старахованием) 7" xfId="5530" xr:uid="{00000000-0005-0000-0000-000099150000}"/>
    <cellStyle name="s_Valuation _ПУШКИНО ( прир.ГАЗ  2009-2014 проектная мощность вар1_Денежный поток ЗАО ЭПИ-2008г.(в объемах декабря)2811  ПОСЛЕДНИЙ (Перераб. с изм. старахованием) 8" xfId="5531" xr:uid="{00000000-0005-0000-0000-00009A150000}"/>
    <cellStyle name="s_Valuation _ПУШКИНО ( прир.ГАЗ  2009-2014 проектная мощность вар1_Денежный поток ЗАО ЭПИ-2008г.(в объемах декабря)2811  ПОСЛЕДНИЙ (Перераб. с изм. старахованием) 9" xfId="5532" xr:uid="{00000000-0005-0000-0000-00009B150000}"/>
    <cellStyle name="S0" xfId="5533" xr:uid="{00000000-0005-0000-0000-00009C150000}"/>
    <cellStyle name="S1" xfId="5534" xr:uid="{00000000-0005-0000-0000-00009D150000}"/>
    <cellStyle name="S10" xfId="5535" xr:uid="{00000000-0005-0000-0000-00009E150000}"/>
    <cellStyle name="S11" xfId="5536" xr:uid="{00000000-0005-0000-0000-00009F150000}"/>
    <cellStyle name="S12" xfId="5537" xr:uid="{00000000-0005-0000-0000-0000A0150000}"/>
    <cellStyle name="S13" xfId="5538" xr:uid="{00000000-0005-0000-0000-0000A1150000}"/>
    <cellStyle name="S2" xfId="5539" xr:uid="{00000000-0005-0000-0000-0000A2150000}"/>
    <cellStyle name="S3" xfId="5540" xr:uid="{00000000-0005-0000-0000-0000A3150000}"/>
    <cellStyle name="S4" xfId="5541" xr:uid="{00000000-0005-0000-0000-0000A4150000}"/>
    <cellStyle name="S5" xfId="5542" xr:uid="{00000000-0005-0000-0000-0000A5150000}"/>
    <cellStyle name="S6" xfId="5543" xr:uid="{00000000-0005-0000-0000-0000A6150000}"/>
    <cellStyle name="S7" xfId="5544" xr:uid="{00000000-0005-0000-0000-0000A7150000}"/>
    <cellStyle name="S8" xfId="5545" xr:uid="{00000000-0005-0000-0000-0000A8150000}"/>
    <cellStyle name="S9" xfId="5546" xr:uid="{00000000-0005-0000-0000-0000A9150000}"/>
    <cellStyle name="Salomon Logo" xfId="5547" xr:uid="{00000000-0005-0000-0000-0000AA150000}"/>
    <cellStyle name="Salomon Logo 10" xfId="5548" xr:uid="{00000000-0005-0000-0000-0000AB150000}"/>
    <cellStyle name="Salomon Logo 11" xfId="5549" xr:uid="{00000000-0005-0000-0000-0000AC150000}"/>
    <cellStyle name="Salomon Logo 12" xfId="5550" xr:uid="{00000000-0005-0000-0000-0000AD150000}"/>
    <cellStyle name="Salomon Logo 13" xfId="5551" xr:uid="{00000000-0005-0000-0000-0000AE150000}"/>
    <cellStyle name="Salomon Logo 14" xfId="5552" xr:uid="{00000000-0005-0000-0000-0000AF150000}"/>
    <cellStyle name="Salomon Logo 15" xfId="5553" xr:uid="{00000000-0005-0000-0000-0000B0150000}"/>
    <cellStyle name="Salomon Logo 16" xfId="5554" xr:uid="{00000000-0005-0000-0000-0000B1150000}"/>
    <cellStyle name="Salomon Logo 17" xfId="5555" xr:uid="{00000000-0005-0000-0000-0000B2150000}"/>
    <cellStyle name="Salomon Logo 18" xfId="5556" xr:uid="{00000000-0005-0000-0000-0000B3150000}"/>
    <cellStyle name="Salomon Logo 19" xfId="5557" xr:uid="{00000000-0005-0000-0000-0000B4150000}"/>
    <cellStyle name="Salomon Logo 2" xfId="5558" xr:uid="{00000000-0005-0000-0000-0000B5150000}"/>
    <cellStyle name="Salomon Logo 2 10" xfId="5559" xr:uid="{00000000-0005-0000-0000-0000B6150000}"/>
    <cellStyle name="Salomon Logo 2 11" xfId="5560" xr:uid="{00000000-0005-0000-0000-0000B7150000}"/>
    <cellStyle name="Salomon Logo 2 12" xfId="5561" xr:uid="{00000000-0005-0000-0000-0000B8150000}"/>
    <cellStyle name="Salomon Logo 2 13" xfId="5562" xr:uid="{00000000-0005-0000-0000-0000B9150000}"/>
    <cellStyle name="Salomon Logo 2 14" xfId="5563" xr:uid="{00000000-0005-0000-0000-0000BA150000}"/>
    <cellStyle name="Salomon Logo 2 15" xfId="5564" xr:uid="{00000000-0005-0000-0000-0000BB150000}"/>
    <cellStyle name="Salomon Logo 2 16" xfId="5565" xr:uid="{00000000-0005-0000-0000-0000BC150000}"/>
    <cellStyle name="Salomon Logo 2 17" xfId="5566" xr:uid="{00000000-0005-0000-0000-0000BD150000}"/>
    <cellStyle name="Salomon Logo 2 18" xfId="5567" xr:uid="{00000000-0005-0000-0000-0000BE150000}"/>
    <cellStyle name="Salomon Logo 2 19" xfId="5568" xr:uid="{00000000-0005-0000-0000-0000BF150000}"/>
    <cellStyle name="Salomon Logo 2 2" xfId="5569" xr:uid="{00000000-0005-0000-0000-0000C0150000}"/>
    <cellStyle name="Salomon Logo 2 20" xfId="5570" xr:uid="{00000000-0005-0000-0000-0000C1150000}"/>
    <cellStyle name="Salomon Logo 2 21" xfId="5571" xr:uid="{00000000-0005-0000-0000-0000C2150000}"/>
    <cellStyle name="Salomon Logo 2 22" xfId="5572" xr:uid="{00000000-0005-0000-0000-0000C3150000}"/>
    <cellStyle name="Salomon Logo 2 3" xfId="5573" xr:uid="{00000000-0005-0000-0000-0000C4150000}"/>
    <cellStyle name="Salomon Logo 2 4" xfId="5574" xr:uid="{00000000-0005-0000-0000-0000C5150000}"/>
    <cellStyle name="Salomon Logo 2 5" xfId="5575" xr:uid="{00000000-0005-0000-0000-0000C6150000}"/>
    <cellStyle name="Salomon Logo 2 6" xfId="5576" xr:uid="{00000000-0005-0000-0000-0000C7150000}"/>
    <cellStyle name="Salomon Logo 2 7" xfId="5577" xr:uid="{00000000-0005-0000-0000-0000C8150000}"/>
    <cellStyle name="Salomon Logo 2 8" xfId="5578" xr:uid="{00000000-0005-0000-0000-0000C9150000}"/>
    <cellStyle name="Salomon Logo 2 9" xfId="5579" xr:uid="{00000000-0005-0000-0000-0000CA150000}"/>
    <cellStyle name="Salomon Logo 20" xfId="5580" xr:uid="{00000000-0005-0000-0000-0000CB150000}"/>
    <cellStyle name="Salomon Logo 21" xfId="5581" xr:uid="{00000000-0005-0000-0000-0000CC150000}"/>
    <cellStyle name="Salomon Logo 22" xfId="5582" xr:uid="{00000000-0005-0000-0000-0000CD150000}"/>
    <cellStyle name="Salomon Logo 23" xfId="5583" xr:uid="{00000000-0005-0000-0000-0000CE150000}"/>
    <cellStyle name="Salomon Logo 24" xfId="5584" xr:uid="{00000000-0005-0000-0000-0000CF150000}"/>
    <cellStyle name="Salomon Logo 25" xfId="5585" xr:uid="{00000000-0005-0000-0000-0000D0150000}"/>
    <cellStyle name="Salomon Logo 26" xfId="5586" xr:uid="{00000000-0005-0000-0000-0000D1150000}"/>
    <cellStyle name="Salomon Logo 27" xfId="5587" xr:uid="{00000000-0005-0000-0000-0000D2150000}"/>
    <cellStyle name="Salomon Logo 28" xfId="5588" xr:uid="{00000000-0005-0000-0000-0000D3150000}"/>
    <cellStyle name="Salomon Logo 29" xfId="5589" xr:uid="{00000000-0005-0000-0000-0000D4150000}"/>
    <cellStyle name="Salomon Logo 3" xfId="5590" xr:uid="{00000000-0005-0000-0000-0000D5150000}"/>
    <cellStyle name="Salomon Logo 3 10" xfId="5591" xr:uid="{00000000-0005-0000-0000-0000D6150000}"/>
    <cellStyle name="Salomon Logo 3 11" xfId="5592" xr:uid="{00000000-0005-0000-0000-0000D7150000}"/>
    <cellStyle name="Salomon Logo 3 12" xfId="5593" xr:uid="{00000000-0005-0000-0000-0000D8150000}"/>
    <cellStyle name="Salomon Logo 3 13" xfId="5594" xr:uid="{00000000-0005-0000-0000-0000D9150000}"/>
    <cellStyle name="Salomon Logo 3 14" xfId="5595" xr:uid="{00000000-0005-0000-0000-0000DA150000}"/>
    <cellStyle name="Salomon Logo 3 15" xfId="5596" xr:uid="{00000000-0005-0000-0000-0000DB150000}"/>
    <cellStyle name="Salomon Logo 3 16" xfId="5597" xr:uid="{00000000-0005-0000-0000-0000DC150000}"/>
    <cellStyle name="Salomon Logo 3 17" xfId="5598" xr:uid="{00000000-0005-0000-0000-0000DD150000}"/>
    <cellStyle name="Salomon Logo 3 18" xfId="5599" xr:uid="{00000000-0005-0000-0000-0000DE150000}"/>
    <cellStyle name="Salomon Logo 3 19" xfId="5600" xr:uid="{00000000-0005-0000-0000-0000DF150000}"/>
    <cellStyle name="Salomon Logo 3 2" xfId="5601" xr:uid="{00000000-0005-0000-0000-0000E0150000}"/>
    <cellStyle name="Salomon Logo 3 20" xfId="5602" xr:uid="{00000000-0005-0000-0000-0000E1150000}"/>
    <cellStyle name="Salomon Logo 3 21" xfId="5603" xr:uid="{00000000-0005-0000-0000-0000E2150000}"/>
    <cellStyle name="Salomon Logo 3 22" xfId="5604" xr:uid="{00000000-0005-0000-0000-0000E3150000}"/>
    <cellStyle name="Salomon Logo 3 3" xfId="5605" xr:uid="{00000000-0005-0000-0000-0000E4150000}"/>
    <cellStyle name="Salomon Logo 3 4" xfId="5606" xr:uid="{00000000-0005-0000-0000-0000E5150000}"/>
    <cellStyle name="Salomon Logo 3 5" xfId="5607" xr:uid="{00000000-0005-0000-0000-0000E6150000}"/>
    <cellStyle name="Salomon Logo 3 6" xfId="5608" xr:uid="{00000000-0005-0000-0000-0000E7150000}"/>
    <cellStyle name="Salomon Logo 3 7" xfId="5609" xr:uid="{00000000-0005-0000-0000-0000E8150000}"/>
    <cellStyle name="Salomon Logo 3 8" xfId="5610" xr:uid="{00000000-0005-0000-0000-0000E9150000}"/>
    <cellStyle name="Salomon Logo 3 9" xfId="5611" xr:uid="{00000000-0005-0000-0000-0000EA150000}"/>
    <cellStyle name="Salomon Logo 30" xfId="5612" xr:uid="{00000000-0005-0000-0000-0000EB150000}"/>
    <cellStyle name="Salomon Logo 31" xfId="5613" xr:uid="{00000000-0005-0000-0000-0000EC150000}"/>
    <cellStyle name="Salomon Logo 32" xfId="5614" xr:uid="{00000000-0005-0000-0000-0000ED150000}"/>
    <cellStyle name="Salomon Logo 33" xfId="5615" xr:uid="{00000000-0005-0000-0000-0000EE150000}"/>
    <cellStyle name="Salomon Logo 34" xfId="5616" xr:uid="{00000000-0005-0000-0000-0000EF150000}"/>
    <cellStyle name="Salomon Logo 35" xfId="5617" xr:uid="{00000000-0005-0000-0000-0000F0150000}"/>
    <cellStyle name="Salomon Logo 4" xfId="5618" xr:uid="{00000000-0005-0000-0000-0000F1150000}"/>
    <cellStyle name="Salomon Logo 4 10" xfId="5619" xr:uid="{00000000-0005-0000-0000-0000F2150000}"/>
    <cellStyle name="Salomon Logo 4 11" xfId="5620" xr:uid="{00000000-0005-0000-0000-0000F3150000}"/>
    <cellStyle name="Salomon Logo 4 12" xfId="5621" xr:uid="{00000000-0005-0000-0000-0000F4150000}"/>
    <cellStyle name="Salomon Logo 4 13" xfId="5622" xr:uid="{00000000-0005-0000-0000-0000F5150000}"/>
    <cellStyle name="Salomon Logo 4 14" xfId="5623" xr:uid="{00000000-0005-0000-0000-0000F6150000}"/>
    <cellStyle name="Salomon Logo 4 15" xfId="5624" xr:uid="{00000000-0005-0000-0000-0000F7150000}"/>
    <cellStyle name="Salomon Logo 4 16" xfId="5625" xr:uid="{00000000-0005-0000-0000-0000F8150000}"/>
    <cellStyle name="Salomon Logo 4 17" xfId="5626" xr:uid="{00000000-0005-0000-0000-0000F9150000}"/>
    <cellStyle name="Salomon Logo 4 18" xfId="5627" xr:uid="{00000000-0005-0000-0000-0000FA150000}"/>
    <cellStyle name="Salomon Logo 4 19" xfId="5628" xr:uid="{00000000-0005-0000-0000-0000FB150000}"/>
    <cellStyle name="Salomon Logo 4 2" xfId="5629" xr:uid="{00000000-0005-0000-0000-0000FC150000}"/>
    <cellStyle name="Salomon Logo 4 20" xfId="5630" xr:uid="{00000000-0005-0000-0000-0000FD150000}"/>
    <cellStyle name="Salomon Logo 4 21" xfId="5631" xr:uid="{00000000-0005-0000-0000-0000FE150000}"/>
    <cellStyle name="Salomon Logo 4 22" xfId="5632" xr:uid="{00000000-0005-0000-0000-0000FF150000}"/>
    <cellStyle name="Salomon Logo 4 3" xfId="5633" xr:uid="{00000000-0005-0000-0000-000000160000}"/>
    <cellStyle name="Salomon Logo 4 4" xfId="5634" xr:uid="{00000000-0005-0000-0000-000001160000}"/>
    <cellStyle name="Salomon Logo 4 5" xfId="5635" xr:uid="{00000000-0005-0000-0000-000002160000}"/>
    <cellStyle name="Salomon Logo 4 6" xfId="5636" xr:uid="{00000000-0005-0000-0000-000003160000}"/>
    <cellStyle name="Salomon Logo 4 7" xfId="5637" xr:uid="{00000000-0005-0000-0000-000004160000}"/>
    <cellStyle name="Salomon Logo 4 8" xfId="5638" xr:uid="{00000000-0005-0000-0000-000005160000}"/>
    <cellStyle name="Salomon Logo 4 9" xfId="5639" xr:uid="{00000000-0005-0000-0000-000006160000}"/>
    <cellStyle name="Salomon Logo 5" xfId="5640" xr:uid="{00000000-0005-0000-0000-000007160000}"/>
    <cellStyle name="Salomon Logo 5 10" xfId="5641" xr:uid="{00000000-0005-0000-0000-000008160000}"/>
    <cellStyle name="Salomon Logo 5 11" xfId="5642" xr:uid="{00000000-0005-0000-0000-000009160000}"/>
    <cellStyle name="Salomon Logo 5 12" xfId="5643" xr:uid="{00000000-0005-0000-0000-00000A160000}"/>
    <cellStyle name="Salomon Logo 5 13" xfId="5644" xr:uid="{00000000-0005-0000-0000-00000B160000}"/>
    <cellStyle name="Salomon Logo 5 14" xfId="5645" xr:uid="{00000000-0005-0000-0000-00000C160000}"/>
    <cellStyle name="Salomon Logo 5 15" xfId="5646" xr:uid="{00000000-0005-0000-0000-00000D160000}"/>
    <cellStyle name="Salomon Logo 5 16" xfId="5647" xr:uid="{00000000-0005-0000-0000-00000E160000}"/>
    <cellStyle name="Salomon Logo 5 17" xfId="5648" xr:uid="{00000000-0005-0000-0000-00000F160000}"/>
    <cellStyle name="Salomon Logo 5 18" xfId="5649" xr:uid="{00000000-0005-0000-0000-000010160000}"/>
    <cellStyle name="Salomon Logo 5 19" xfId="5650" xr:uid="{00000000-0005-0000-0000-000011160000}"/>
    <cellStyle name="Salomon Logo 5 2" xfId="5651" xr:uid="{00000000-0005-0000-0000-000012160000}"/>
    <cellStyle name="Salomon Logo 5 20" xfId="5652" xr:uid="{00000000-0005-0000-0000-000013160000}"/>
    <cellStyle name="Salomon Logo 5 21" xfId="5653" xr:uid="{00000000-0005-0000-0000-000014160000}"/>
    <cellStyle name="Salomon Logo 5 22" xfId="5654" xr:uid="{00000000-0005-0000-0000-000015160000}"/>
    <cellStyle name="Salomon Logo 5 3" xfId="5655" xr:uid="{00000000-0005-0000-0000-000016160000}"/>
    <cellStyle name="Salomon Logo 5 4" xfId="5656" xr:uid="{00000000-0005-0000-0000-000017160000}"/>
    <cellStyle name="Salomon Logo 5 5" xfId="5657" xr:uid="{00000000-0005-0000-0000-000018160000}"/>
    <cellStyle name="Salomon Logo 5 6" xfId="5658" xr:uid="{00000000-0005-0000-0000-000019160000}"/>
    <cellStyle name="Salomon Logo 5 7" xfId="5659" xr:uid="{00000000-0005-0000-0000-00001A160000}"/>
    <cellStyle name="Salomon Logo 5 8" xfId="5660" xr:uid="{00000000-0005-0000-0000-00001B160000}"/>
    <cellStyle name="Salomon Logo 5 9" xfId="5661" xr:uid="{00000000-0005-0000-0000-00001C160000}"/>
    <cellStyle name="Salomon Logo 6" xfId="5662" xr:uid="{00000000-0005-0000-0000-00001D160000}"/>
    <cellStyle name="Salomon Logo 6 10" xfId="5663" xr:uid="{00000000-0005-0000-0000-00001E160000}"/>
    <cellStyle name="Salomon Logo 6 11" xfId="5664" xr:uid="{00000000-0005-0000-0000-00001F160000}"/>
    <cellStyle name="Salomon Logo 6 12" xfId="5665" xr:uid="{00000000-0005-0000-0000-000020160000}"/>
    <cellStyle name="Salomon Logo 6 13" xfId="5666" xr:uid="{00000000-0005-0000-0000-000021160000}"/>
    <cellStyle name="Salomon Logo 6 14" xfId="5667" xr:uid="{00000000-0005-0000-0000-000022160000}"/>
    <cellStyle name="Salomon Logo 6 15" xfId="5668" xr:uid="{00000000-0005-0000-0000-000023160000}"/>
    <cellStyle name="Salomon Logo 6 16" xfId="5669" xr:uid="{00000000-0005-0000-0000-000024160000}"/>
    <cellStyle name="Salomon Logo 6 17" xfId="5670" xr:uid="{00000000-0005-0000-0000-000025160000}"/>
    <cellStyle name="Salomon Logo 6 18" xfId="5671" xr:uid="{00000000-0005-0000-0000-000026160000}"/>
    <cellStyle name="Salomon Logo 6 19" xfId="5672" xr:uid="{00000000-0005-0000-0000-000027160000}"/>
    <cellStyle name="Salomon Logo 6 2" xfId="5673" xr:uid="{00000000-0005-0000-0000-000028160000}"/>
    <cellStyle name="Salomon Logo 6 20" xfId="5674" xr:uid="{00000000-0005-0000-0000-000029160000}"/>
    <cellStyle name="Salomon Logo 6 21" xfId="5675" xr:uid="{00000000-0005-0000-0000-00002A160000}"/>
    <cellStyle name="Salomon Logo 6 22" xfId="5676" xr:uid="{00000000-0005-0000-0000-00002B160000}"/>
    <cellStyle name="Salomon Logo 6 3" xfId="5677" xr:uid="{00000000-0005-0000-0000-00002C160000}"/>
    <cellStyle name="Salomon Logo 6 4" xfId="5678" xr:uid="{00000000-0005-0000-0000-00002D160000}"/>
    <cellStyle name="Salomon Logo 6 5" xfId="5679" xr:uid="{00000000-0005-0000-0000-00002E160000}"/>
    <cellStyle name="Salomon Logo 6 6" xfId="5680" xr:uid="{00000000-0005-0000-0000-00002F160000}"/>
    <cellStyle name="Salomon Logo 6 7" xfId="5681" xr:uid="{00000000-0005-0000-0000-000030160000}"/>
    <cellStyle name="Salomon Logo 6 8" xfId="5682" xr:uid="{00000000-0005-0000-0000-000031160000}"/>
    <cellStyle name="Salomon Logo 6 9" xfId="5683" xr:uid="{00000000-0005-0000-0000-000032160000}"/>
    <cellStyle name="Salomon Logo 7" xfId="5684" xr:uid="{00000000-0005-0000-0000-000033160000}"/>
    <cellStyle name="Salomon Logo 7 10" xfId="5685" xr:uid="{00000000-0005-0000-0000-000034160000}"/>
    <cellStyle name="Salomon Logo 7 11" xfId="5686" xr:uid="{00000000-0005-0000-0000-000035160000}"/>
    <cellStyle name="Salomon Logo 7 12" xfId="5687" xr:uid="{00000000-0005-0000-0000-000036160000}"/>
    <cellStyle name="Salomon Logo 7 13" xfId="5688" xr:uid="{00000000-0005-0000-0000-000037160000}"/>
    <cellStyle name="Salomon Logo 7 14" xfId="5689" xr:uid="{00000000-0005-0000-0000-000038160000}"/>
    <cellStyle name="Salomon Logo 7 15" xfId="5690" xr:uid="{00000000-0005-0000-0000-000039160000}"/>
    <cellStyle name="Salomon Logo 7 16" xfId="5691" xr:uid="{00000000-0005-0000-0000-00003A160000}"/>
    <cellStyle name="Salomon Logo 7 17" xfId="5692" xr:uid="{00000000-0005-0000-0000-00003B160000}"/>
    <cellStyle name="Salomon Logo 7 18" xfId="5693" xr:uid="{00000000-0005-0000-0000-00003C160000}"/>
    <cellStyle name="Salomon Logo 7 19" xfId="5694" xr:uid="{00000000-0005-0000-0000-00003D160000}"/>
    <cellStyle name="Salomon Logo 7 2" xfId="5695" xr:uid="{00000000-0005-0000-0000-00003E160000}"/>
    <cellStyle name="Salomon Logo 7 20" xfId="5696" xr:uid="{00000000-0005-0000-0000-00003F160000}"/>
    <cellStyle name="Salomon Logo 7 21" xfId="5697" xr:uid="{00000000-0005-0000-0000-000040160000}"/>
    <cellStyle name="Salomon Logo 7 22" xfId="5698" xr:uid="{00000000-0005-0000-0000-000041160000}"/>
    <cellStyle name="Salomon Logo 7 3" xfId="5699" xr:uid="{00000000-0005-0000-0000-000042160000}"/>
    <cellStyle name="Salomon Logo 7 4" xfId="5700" xr:uid="{00000000-0005-0000-0000-000043160000}"/>
    <cellStyle name="Salomon Logo 7 5" xfId="5701" xr:uid="{00000000-0005-0000-0000-000044160000}"/>
    <cellStyle name="Salomon Logo 7 6" xfId="5702" xr:uid="{00000000-0005-0000-0000-000045160000}"/>
    <cellStyle name="Salomon Logo 7 7" xfId="5703" xr:uid="{00000000-0005-0000-0000-000046160000}"/>
    <cellStyle name="Salomon Logo 7 8" xfId="5704" xr:uid="{00000000-0005-0000-0000-000047160000}"/>
    <cellStyle name="Salomon Logo 7 9" xfId="5705" xr:uid="{00000000-0005-0000-0000-000048160000}"/>
    <cellStyle name="Salomon Logo 8" xfId="5706" xr:uid="{00000000-0005-0000-0000-000049160000}"/>
    <cellStyle name="Salomon Logo 8 10" xfId="5707" xr:uid="{00000000-0005-0000-0000-00004A160000}"/>
    <cellStyle name="Salomon Logo 8 11" xfId="5708" xr:uid="{00000000-0005-0000-0000-00004B160000}"/>
    <cellStyle name="Salomon Logo 8 12" xfId="5709" xr:uid="{00000000-0005-0000-0000-00004C160000}"/>
    <cellStyle name="Salomon Logo 8 13" xfId="5710" xr:uid="{00000000-0005-0000-0000-00004D160000}"/>
    <cellStyle name="Salomon Logo 8 14" xfId="5711" xr:uid="{00000000-0005-0000-0000-00004E160000}"/>
    <cellStyle name="Salomon Logo 8 15" xfId="5712" xr:uid="{00000000-0005-0000-0000-00004F160000}"/>
    <cellStyle name="Salomon Logo 8 16" xfId="5713" xr:uid="{00000000-0005-0000-0000-000050160000}"/>
    <cellStyle name="Salomon Logo 8 17" xfId="5714" xr:uid="{00000000-0005-0000-0000-000051160000}"/>
    <cellStyle name="Salomon Logo 8 18" xfId="5715" xr:uid="{00000000-0005-0000-0000-000052160000}"/>
    <cellStyle name="Salomon Logo 8 19" xfId="5716" xr:uid="{00000000-0005-0000-0000-000053160000}"/>
    <cellStyle name="Salomon Logo 8 2" xfId="5717" xr:uid="{00000000-0005-0000-0000-000054160000}"/>
    <cellStyle name="Salomon Logo 8 20" xfId="5718" xr:uid="{00000000-0005-0000-0000-000055160000}"/>
    <cellStyle name="Salomon Logo 8 21" xfId="5719" xr:uid="{00000000-0005-0000-0000-000056160000}"/>
    <cellStyle name="Salomon Logo 8 22" xfId="5720" xr:uid="{00000000-0005-0000-0000-000057160000}"/>
    <cellStyle name="Salomon Logo 8 3" xfId="5721" xr:uid="{00000000-0005-0000-0000-000058160000}"/>
    <cellStyle name="Salomon Logo 8 4" xfId="5722" xr:uid="{00000000-0005-0000-0000-000059160000}"/>
    <cellStyle name="Salomon Logo 8 5" xfId="5723" xr:uid="{00000000-0005-0000-0000-00005A160000}"/>
    <cellStyle name="Salomon Logo 8 6" xfId="5724" xr:uid="{00000000-0005-0000-0000-00005B160000}"/>
    <cellStyle name="Salomon Logo 8 7" xfId="5725" xr:uid="{00000000-0005-0000-0000-00005C160000}"/>
    <cellStyle name="Salomon Logo 8 8" xfId="5726" xr:uid="{00000000-0005-0000-0000-00005D160000}"/>
    <cellStyle name="Salomon Logo 8 9" xfId="5727" xr:uid="{00000000-0005-0000-0000-00005E160000}"/>
    <cellStyle name="Salomon Logo 9" xfId="5728" xr:uid="{00000000-0005-0000-0000-00005F160000}"/>
    <cellStyle name="Salomon Logo 9 10" xfId="5729" xr:uid="{00000000-0005-0000-0000-000060160000}"/>
    <cellStyle name="Salomon Logo 9 11" xfId="5730" xr:uid="{00000000-0005-0000-0000-000061160000}"/>
    <cellStyle name="Salomon Logo 9 12" xfId="5731" xr:uid="{00000000-0005-0000-0000-000062160000}"/>
    <cellStyle name="Salomon Logo 9 13" xfId="5732" xr:uid="{00000000-0005-0000-0000-000063160000}"/>
    <cellStyle name="Salomon Logo 9 14" xfId="5733" xr:uid="{00000000-0005-0000-0000-000064160000}"/>
    <cellStyle name="Salomon Logo 9 15" xfId="5734" xr:uid="{00000000-0005-0000-0000-000065160000}"/>
    <cellStyle name="Salomon Logo 9 16" xfId="5735" xr:uid="{00000000-0005-0000-0000-000066160000}"/>
    <cellStyle name="Salomon Logo 9 17" xfId="5736" xr:uid="{00000000-0005-0000-0000-000067160000}"/>
    <cellStyle name="Salomon Logo 9 18" xfId="5737" xr:uid="{00000000-0005-0000-0000-000068160000}"/>
    <cellStyle name="Salomon Logo 9 19" xfId="5738" xr:uid="{00000000-0005-0000-0000-000069160000}"/>
    <cellStyle name="Salomon Logo 9 2" xfId="5739" xr:uid="{00000000-0005-0000-0000-00006A160000}"/>
    <cellStyle name="Salomon Logo 9 20" xfId="5740" xr:uid="{00000000-0005-0000-0000-00006B160000}"/>
    <cellStyle name="Salomon Logo 9 21" xfId="5741" xr:uid="{00000000-0005-0000-0000-00006C160000}"/>
    <cellStyle name="Salomon Logo 9 22" xfId="5742" xr:uid="{00000000-0005-0000-0000-00006D160000}"/>
    <cellStyle name="Salomon Logo 9 3" xfId="5743" xr:uid="{00000000-0005-0000-0000-00006E160000}"/>
    <cellStyle name="Salomon Logo 9 4" xfId="5744" xr:uid="{00000000-0005-0000-0000-00006F160000}"/>
    <cellStyle name="Salomon Logo 9 5" xfId="5745" xr:uid="{00000000-0005-0000-0000-000070160000}"/>
    <cellStyle name="Salomon Logo 9 6" xfId="5746" xr:uid="{00000000-0005-0000-0000-000071160000}"/>
    <cellStyle name="Salomon Logo 9 7" xfId="5747" xr:uid="{00000000-0005-0000-0000-000072160000}"/>
    <cellStyle name="Salomon Logo 9 8" xfId="5748" xr:uid="{00000000-0005-0000-0000-000073160000}"/>
    <cellStyle name="Salomon Logo 9 9" xfId="5749" xr:uid="{00000000-0005-0000-0000-000074160000}"/>
    <cellStyle name="SAPBEXaggData" xfId="5750" xr:uid="{00000000-0005-0000-0000-000075160000}"/>
    <cellStyle name="SAPBEXaggData 10" xfId="5751" xr:uid="{00000000-0005-0000-0000-000076160000}"/>
    <cellStyle name="SAPBEXaggData 2" xfId="5752" xr:uid="{00000000-0005-0000-0000-000077160000}"/>
    <cellStyle name="SAPBEXaggData 2 2" xfId="5753" xr:uid="{00000000-0005-0000-0000-000078160000}"/>
    <cellStyle name="SAPBEXaggData 2 2 10" xfId="5754" xr:uid="{00000000-0005-0000-0000-000079160000}"/>
    <cellStyle name="SAPBEXaggData 2 2 11" xfId="5755" xr:uid="{00000000-0005-0000-0000-00007A160000}"/>
    <cellStyle name="SAPBEXaggData 2 2 12" xfId="5756" xr:uid="{00000000-0005-0000-0000-00007B160000}"/>
    <cellStyle name="SAPBEXaggData 2 2 13" xfId="5757" xr:uid="{00000000-0005-0000-0000-00007C160000}"/>
    <cellStyle name="SAPBEXaggData 2 2 2" xfId="5758" xr:uid="{00000000-0005-0000-0000-00007D160000}"/>
    <cellStyle name="SAPBEXaggData 2 2 3" xfId="5759" xr:uid="{00000000-0005-0000-0000-00007E160000}"/>
    <cellStyle name="SAPBEXaggData 2 2 4" xfId="5760" xr:uid="{00000000-0005-0000-0000-00007F160000}"/>
    <cellStyle name="SAPBEXaggData 2 2 5" xfId="5761" xr:uid="{00000000-0005-0000-0000-000080160000}"/>
    <cellStyle name="SAPBEXaggData 2 2 6" xfId="5762" xr:uid="{00000000-0005-0000-0000-000081160000}"/>
    <cellStyle name="SAPBEXaggData 2 2 7" xfId="5763" xr:uid="{00000000-0005-0000-0000-000082160000}"/>
    <cellStyle name="SAPBEXaggData 2 2 8" xfId="5764" xr:uid="{00000000-0005-0000-0000-000083160000}"/>
    <cellStyle name="SAPBEXaggData 2 2 9" xfId="5765" xr:uid="{00000000-0005-0000-0000-000084160000}"/>
    <cellStyle name="SAPBEXaggData 2 3" xfId="5766" xr:uid="{00000000-0005-0000-0000-000085160000}"/>
    <cellStyle name="SAPBEXaggData 2 3 10" xfId="5767" xr:uid="{00000000-0005-0000-0000-000086160000}"/>
    <cellStyle name="SAPBEXaggData 2 3 2" xfId="5768" xr:uid="{00000000-0005-0000-0000-000087160000}"/>
    <cellStyle name="SAPBEXaggData 2 3 3" xfId="5769" xr:uid="{00000000-0005-0000-0000-000088160000}"/>
    <cellStyle name="SAPBEXaggData 2 3 4" xfId="5770" xr:uid="{00000000-0005-0000-0000-000089160000}"/>
    <cellStyle name="SAPBEXaggData 2 3 5" xfId="5771" xr:uid="{00000000-0005-0000-0000-00008A160000}"/>
    <cellStyle name="SAPBEXaggData 2 3 6" xfId="5772" xr:uid="{00000000-0005-0000-0000-00008B160000}"/>
    <cellStyle name="SAPBEXaggData 2 3 7" xfId="5773" xr:uid="{00000000-0005-0000-0000-00008C160000}"/>
    <cellStyle name="SAPBEXaggData 2 3 8" xfId="5774" xr:uid="{00000000-0005-0000-0000-00008D160000}"/>
    <cellStyle name="SAPBEXaggData 2 3 9" xfId="5775" xr:uid="{00000000-0005-0000-0000-00008E160000}"/>
    <cellStyle name="SAPBEXaggData 2 4" xfId="5776" xr:uid="{00000000-0005-0000-0000-00008F160000}"/>
    <cellStyle name="SAPBEXaggData 2 4 10" xfId="5777" xr:uid="{00000000-0005-0000-0000-000090160000}"/>
    <cellStyle name="SAPBEXaggData 2 4 2" xfId="5778" xr:uid="{00000000-0005-0000-0000-000091160000}"/>
    <cellStyle name="SAPBEXaggData 2 4 3" xfId="5779" xr:uid="{00000000-0005-0000-0000-000092160000}"/>
    <cellStyle name="SAPBEXaggData 2 4 4" xfId="5780" xr:uid="{00000000-0005-0000-0000-000093160000}"/>
    <cellStyle name="SAPBEXaggData 2 4 5" xfId="5781" xr:uid="{00000000-0005-0000-0000-000094160000}"/>
    <cellStyle name="SAPBEXaggData 2 4 6" xfId="5782" xr:uid="{00000000-0005-0000-0000-000095160000}"/>
    <cellStyle name="SAPBEXaggData 2 4 7" xfId="5783" xr:uid="{00000000-0005-0000-0000-000096160000}"/>
    <cellStyle name="SAPBEXaggData 2 4 8" xfId="5784" xr:uid="{00000000-0005-0000-0000-000097160000}"/>
    <cellStyle name="SAPBEXaggData 2 4 9" xfId="5785" xr:uid="{00000000-0005-0000-0000-000098160000}"/>
    <cellStyle name="SAPBEXaggData 2 5" xfId="5786" xr:uid="{00000000-0005-0000-0000-000099160000}"/>
    <cellStyle name="SAPBEXaggData 2 6" xfId="5787" xr:uid="{00000000-0005-0000-0000-00009A160000}"/>
    <cellStyle name="SAPBEXaggData 2 7" xfId="5788" xr:uid="{00000000-0005-0000-0000-00009B160000}"/>
    <cellStyle name="SAPBEXaggData 2 8" xfId="5789" xr:uid="{00000000-0005-0000-0000-00009C160000}"/>
    <cellStyle name="SAPBEXaggData 2 9" xfId="5790" xr:uid="{00000000-0005-0000-0000-00009D160000}"/>
    <cellStyle name="SAPBEXaggData 3" xfId="5791" xr:uid="{00000000-0005-0000-0000-00009E160000}"/>
    <cellStyle name="SAPBEXaggData 3 10" xfId="5792" xr:uid="{00000000-0005-0000-0000-00009F160000}"/>
    <cellStyle name="SAPBEXaggData 3 11" xfId="5793" xr:uid="{00000000-0005-0000-0000-0000A0160000}"/>
    <cellStyle name="SAPBEXaggData 3 2" xfId="5794" xr:uid="{00000000-0005-0000-0000-0000A1160000}"/>
    <cellStyle name="SAPBEXaggData 3 3" xfId="5795" xr:uid="{00000000-0005-0000-0000-0000A2160000}"/>
    <cellStyle name="SAPBEXaggData 3 4" xfId="5796" xr:uid="{00000000-0005-0000-0000-0000A3160000}"/>
    <cellStyle name="SAPBEXaggData 3 5" xfId="5797" xr:uid="{00000000-0005-0000-0000-0000A4160000}"/>
    <cellStyle name="SAPBEXaggData 3 6" xfId="5798" xr:uid="{00000000-0005-0000-0000-0000A5160000}"/>
    <cellStyle name="SAPBEXaggData 3 7" xfId="5799" xr:uid="{00000000-0005-0000-0000-0000A6160000}"/>
    <cellStyle name="SAPBEXaggData 3 8" xfId="5800" xr:uid="{00000000-0005-0000-0000-0000A7160000}"/>
    <cellStyle name="SAPBEXaggData 3 9" xfId="5801" xr:uid="{00000000-0005-0000-0000-0000A8160000}"/>
    <cellStyle name="SAPBEXaggData 4" xfId="5802" xr:uid="{00000000-0005-0000-0000-0000A9160000}"/>
    <cellStyle name="SAPBEXaggData 4 10" xfId="5803" xr:uid="{00000000-0005-0000-0000-0000AA160000}"/>
    <cellStyle name="SAPBEXaggData 4 11" xfId="5804" xr:uid="{00000000-0005-0000-0000-0000AB160000}"/>
    <cellStyle name="SAPBEXaggData 4 12" xfId="5805" xr:uid="{00000000-0005-0000-0000-0000AC160000}"/>
    <cellStyle name="SAPBEXaggData 4 13" xfId="5806" xr:uid="{00000000-0005-0000-0000-0000AD160000}"/>
    <cellStyle name="SAPBEXaggData 4 2" xfId="5807" xr:uid="{00000000-0005-0000-0000-0000AE160000}"/>
    <cellStyle name="SAPBEXaggData 4 3" xfId="5808" xr:uid="{00000000-0005-0000-0000-0000AF160000}"/>
    <cellStyle name="SAPBEXaggData 4 4" xfId="5809" xr:uid="{00000000-0005-0000-0000-0000B0160000}"/>
    <cellStyle name="SAPBEXaggData 4 5" xfId="5810" xr:uid="{00000000-0005-0000-0000-0000B1160000}"/>
    <cellStyle name="SAPBEXaggData 4 6" xfId="5811" xr:uid="{00000000-0005-0000-0000-0000B2160000}"/>
    <cellStyle name="SAPBEXaggData 4 7" xfId="5812" xr:uid="{00000000-0005-0000-0000-0000B3160000}"/>
    <cellStyle name="SAPBEXaggData 4 8" xfId="5813" xr:uid="{00000000-0005-0000-0000-0000B4160000}"/>
    <cellStyle name="SAPBEXaggData 4 9" xfId="5814" xr:uid="{00000000-0005-0000-0000-0000B5160000}"/>
    <cellStyle name="SAPBEXaggData 5" xfId="5815" xr:uid="{00000000-0005-0000-0000-0000B6160000}"/>
    <cellStyle name="SAPBEXaggData 5 10" xfId="5816" xr:uid="{00000000-0005-0000-0000-0000B7160000}"/>
    <cellStyle name="SAPBEXaggData 5 11" xfId="5817" xr:uid="{00000000-0005-0000-0000-0000B8160000}"/>
    <cellStyle name="SAPBEXaggData 5 12" xfId="5818" xr:uid="{00000000-0005-0000-0000-0000B9160000}"/>
    <cellStyle name="SAPBEXaggData 5 13" xfId="5819" xr:uid="{00000000-0005-0000-0000-0000BA160000}"/>
    <cellStyle name="SAPBEXaggData 5 2" xfId="5820" xr:uid="{00000000-0005-0000-0000-0000BB160000}"/>
    <cellStyle name="SAPBEXaggData 5 3" xfId="5821" xr:uid="{00000000-0005-0000-0000-0000BC160000}"/>
    <cellStyle name="SAPBEXaggData 5 4" xfId="5822" xr:uid="{00000000-0005-0000-0000-0000BD160000}"/>
    <cellStyle name="SAPBEXaggData 5 5" xfId="5823" xr:uid="{00000000-0005-0000-0000-0000BE160000}"/>
    <cellStyle name="SAPBEXaggData 5 6" xfId="5824" xr:uid="{00000000-0005-0000-0000-0000BF160000}"/>
    <cellStyle name="SAPBEXaggData 5 7" xfId="5825" xr:uid="{00000000-0005-0000-0000-0000C0160000}"/>
    <cellStyle name="SAPBEXaggData 5 8" xfId="5826" xr:uid="{00000000-0005-0000-0000-0000C1160000}"/>
    <cellStyle name="SAPBEXaggData 5 9" xfId="5827" xr:uid="{00000000-0005-0000-0000-0000C2160000}"/>
    <cellStyle name="SAPBEXaggData 6" xfId="5828" xr:uid="{00000000-0005-0000-0000-0000C3160000}"/>
    <cellStyle name="SAPBEXaggData 6 10" xfId="5829" xr:uid="{00000000-0005-0000-0000-0000C4160000}"/>
    <cellStyle name="SAPBEXaggData 6 2" xfId="5830" xr:uid="{00000000-0005-0000-0000-0000C5160000}"/>
    <cellStyle name="SAPBEXaggData 6 3" xfId="5831" xr:uid="{00000000-0005-0000-0000-0000C6160000}"/>
    <cellStyle name="SAPBEXaggData 6 4" xfId="5832" xr:uid="{00000000-0005-0000-0000-0000C7160000}"/>
    <cellStyle name="SAPBEXaggData 6 5" xfId="5833" xr:uid="{00000000-0005-0000-0000-0000C8160000}"/>
    <cellStyle name="SAPBEXaggData 6 6" xfId="5834" xr:uid="{00000000-0005-0000-0000-0000C9160000}"/>
    <cellStyle name="SAPBEXaggData 6 7" xfId="5835" xr:uid="{00000000-0005-0000-0000-0000CA160000}"/>
    <cellStyle name="SAPBEXaggData 6 8" xfId="5836" xr:uid="{00000000-0005-0000-0000-0000CB160000}"/>
    <cellStyle name="SAPBEXaggData 6 9" xfId="5837" xr:uid="{00000000-0005-0000-0000-0000CC160000}"/>
    <cellStyle name="SAPBEXaggData 7" xfId="5838" xr:uid="{00000000-0005-0000-0000-0000CD160000}"/>
    <cellStyle name="SAPBEXaggData 7 10" xfId="5839" xr:uid="{00000000-0005-0000-0000-0000CE160000}"/>
    <cellStyle name="SAPBEXaggData 7 2" xfId="5840" xr:uid="{00000000-0005-0000-0000-0000CF160000}"/>
    <cellStyle name="SAPBEXaggData 7 3" xfId="5841" xr:uid="{00000000-0005-0000-0000-0000D0160000}"/>
    <cellStyle name="SAPBEXaggData 7 4" xfId="5842" xr:uid="{00000000-0005-0000-0000-0000D1160000}"/>
    <cellStyle name="SAPBEXaggData 7 5" xfId="5843" xr:uid="{00000000-0005-0000-0000-0000D2160000}"/>
    <cellStyle name="SAPBEXaggData 7 6" xfId="5844" xr:uid="{00000000-0005-0000-0000-0000D3160000}"/>
    <cellStyle name="SAPBEXaggData 7 7" xfId="5845" xr:uid="{00000000-0005-0000-0000-0000D4160000}"/>
    <cellStyle name="SAPBEXaggData 7 8" xfId="5846" xr:uid="{00000000-0005-0000-0000-0000D5160000}"/>
    <cellStyle name="SAPBEXaggData 7 9" xfId="5847" xr:uid="{00000000-0005-0000-0000-0000D6160000}"/>
    <cellStyle name="SAPBEXaggData 8" xfId="5848" xr:uid="{00000000-0005-0000-0000-0000D7160000}"/>
    <cellStyle name="SAPBEXaggData 9" xfId="5849" xr:uid="{00000000-0005-0000-0000-0000D8160000}"/>
    <cellStyle name="SAPBEXaggData_Постановка_под_напряжение_объектов_ВЛ_и_ПС_в_2011_году" xfId="5850" xr:uid="{00000000-0005-0000-0000-0000D9160000}"/>
    <cellStyle name="SAPBEXaggDataEmph" xfId="5851" xr:uid="{00000000-0005-0000-0000-0000DA160000}"/>
    <cellStyle name="SAPBEXaggDataEmph 2" xfId="5852" xr:uid="{00000000-0005-0000-0000-0000DB160000}"/>
    <cellStyle name="SAPBEXaggDataEmph 2 10" xfId="5853" xr:uid="{00000000-0005-0000-0000-0000DC160000}"/>
    <cellStyle name="SAPBEXaggDataEmph 2 11" xfId="5854" xr:uid="{00000000-0005-0000-0000-0000DD160000}"/>
    <cellStyle name="SAPBEXaggDataEmph 2 2" xfId="5855" xr:uid="{00000000-0005-0000-0000-0000DE160000}"/>
    <cellStyle name="SAPBEXaggDataEmph 2 3" xfId="5856" xr:uid="{00000000-0005-0000-0000-0000DF160000}"/>
    <cellStyle name="SAPBEXaggDataEmph 2 4" xfId="5857" xr:uid="{00000000-0005-0000-0000-0000E0160000}"/>
    <cellStyle name="SAPBEXaggDataEmph 2 5" xfId="5858" xr:uid="{00000000-0005-0000-0000-0000E1160000}"/>
    <cellStyle name="SAPBEXaggDataEmph 2 6" xfId="5859" xr:uid="{00000000-0005-0000-0000-0000E2160000}"/>
    <cellStyle name="SAPBEXaggDataEmph 2 7" xfId="5860" xr:uid="{00000000-0005-0000-0000-0000E3160000}"/>
    <cellStyle name="SAPBEXaggDataEmph 2 8" xfId="5861" xr:uid="{00000000-0005-0000-0000-0000E4160000}"/>
    <cellStyle name="SAPBEXaggDataEmph 2 9" xfId="5862" xr:uid="{00000000-0005-0000-0000-0000E5160000}"/>
    <cellStyle name="SAPBEXaggDataEmph 3" xfId="5863" xr:uid="{00000000-0005-0000-0000-0000E6160000}"/>
    <cellStyle name="SAPBEXaggDataEmph 3 10" xfId="5864" xr:uid="{00000000-0005-0000-0000-0000E7160000}"/>
    <cellStyle name="SAPBEXaggDataEmph 3 11" xfId="5865" xr:uid="{00000000-0005-0000-0000-0000E8160000}"/>
    <cellStyle name="SAPBEXaggDataEmph 3 12" xfId="5866" xr:uid="{00000000-0005-0000-0000-0000E9160000}"/>
    <cellStyle name="SAPBEXaggDataEmph 3 13" xfId="5867" xr:uid="{00000000-0005-0000-0000-0000EA160000}"/>
    <cellStyle name="SAPBEXaggDataEmph 3 2" xfId="5868" xr:uid="{00000000-0005-0000-0000-0000EB160000}"/>
    <cellStyle name="SAPBEXaggDataEmph 3 3" xfId="5869" xr:uid="{00000000-0005-0000-0000-0000EC160000}"/>
    <cellStyle name="SAPBEXaggDataEmph 3 4" xfId="5870" xr:uid="{00000000-0005-0000-0000-0000ED160000}"/>
    <cellStyle name="SAPBEXaggDataEmph 3 5" xfId="5871" xr:uid="{00000000-0005-0000-0000-0000EE160000}"/>
    <cellStyle name="SAPBEXaggDataEmph 3 6" xfId="5872" xr:uid="{00000000-0005-0000-0000-0000EF160000}"/>
    <cellStyle name="SAPBEXaggDataEmph 3 7" xfId="5873" xr:uid="{00000000-0005-0000-0000-0000F0160000}"/>
    <cellStyle name="SAPBEXaggDataEmph 3 8" xfId="5874" xr:uid="{00000000-0005-0000-0000-0000F1160000}"/>
    <cellStyle name="SAPBEXaggDataEmph 3 9" xfId="5875" xr:uid="{00000000-0005-0000-0000-0000F2160000}"/>
    <cellStyle name="SAPBEXaggDataEmph 4" xfId="5876" xr:uid="{00000000-0005-0000-0000-0000F3160000}"/>
    <cellStyle name="SAPBEXaggDataEmph 4 10" xfId="5877" xr:uid="{00000000-0005-0000-0000-0000F4160000}"/>
    <cellStyle name="SAPBEXaggDataEmph 4 11" xfId="5878" xr:uid="{00000000-0005-0000-0000-0000F5160000}"/>
    <cellStyle name="SAPBEXaggDataEmph 4 12" xfId="5879" xr:uid="{00000000-0005-0000-0000-0000F6160000}"/>
    <cellStyle name="SAPBEXaggDataEmph 4 13" xfId="5880" xr:uid="{00000000-0005-0000-0000-0000F7160000}"/>
    <cellStyle name="SAPBEXaggDataEmph 4 2" xfId="5881" xr:uid="{00000000-0005-0000-0000-0000F8160000}"/>
    <cellStyle name="SAPBEXaggDataEmph 4 3" xfId="5882" xr:uid="{00000000-0005-0000-0000-0000F9160000}"/>
    <cellStyle name="SAPBEXaggDataEmph 4 4" xfId="5883" xr:uid="{00000000-0005-0000-0000-0000FA160000}"/>
    <cellStyle name="SAPBEXaggDataEmph 4 5" xfId="5884" xr:uid="{00000000-0005-0000-0000-0000FB160000}"/>
    <cellStyle name="SAPBEXaggDataEmph 4 6" xfId="5885" xr:uid="{00000000-0005-0000-0000-0000FC160000}"/>
    <cellStyle name="SAPBEXaggDataEmph 4 7" xfId="5886" xr:uid="{00000000-0005-0000-0000-0000FD160000}"/>
    <cellStyle name="SAPBEXaggDataEmph 4 8" xfId="5887" xr:uid="{00000000-0005-0000-0000-0000FE160000}"/>
    <cellStyle name="SAPBEXaggDataEmph 4 9" xfId="5888" xr:uid="{00000000-0005-0000-0000-0000FF160000}"/>
    <cellStyle name="SAPBEXaggDataEmph 5" xfId="5889" xr:uid="{00000000-0005-0000-0000-000000170000}"/>
    <cellStyle name="SAPBEXaggDataEmph 5 10" xfId="5890" xr:uid="{00000000-0005-0000-0000-000001170000}"/>
    <cellStyle name="SAPBEXaggDataEmph 5 2" xfId="5891" xr:uid="{00000000-0005-0000-0000-000002170000}"/>
    <cellStyle name="SAPBEXaggDataEmph 5 3" xfId="5892" xr:uid="{00000000-0005-0000-0000-000003170000}"/>
    <cellStyle name="SAPBEXaggDataEmph 5 4" xfId="5893" xr:uid="{00000000-0005-0000-0000-000004170000}"/>
    <cellStyle name="SAPBEXaggDataEmph 5 5" xfId="5894" xr:uid="{00000000-0005-0000-0000-000005170000}"/>
    <cellStyle name="SAPBEXaggDataEmph 5 6" xfId="5895" xr:uid="{00000000-0005-0000-0000-000006170000}"/>
    <cellStyle name="SAPBEXaggDataEmph 5 7" xfId="5896" xr:uid="{00000000-0005-0000-0000-000007170000}"/>
    <cellStyle name="SAPBEXaggDataEmph 5 8" xfId="5897" xr:uid="{00000000-0005-0000-0000-000008170000}"/>
    <cellStyle name="SAPBEXaggDataEmph 5 9" xfId="5898" xr:uid="{00000000-0005-0000-0000-000009170000}"/>
    <cellStyle name="SAPBEXaggDataEmph 6" xfId="5899" xr:uid="{00000000-0005-0000-0000-00000A170000}"/>
    <cellStyle name="SAPBEXaggDataEmph 6 10" xfId="5900" xr:uid="{00000000-0005-0000-0000-00000B170000}"/>
    <cellStyle name="SAPBEXaggDataEmph 6 2" xfId="5901" xr:uid="{00000000-0005-0000-0000-00000C170000}"/>
    <cellStyle name="SAPBEXaggDataEmph 6 3" xfId="5902" xr:uid="{00000000-0005-0000-0000-00000D170000}"/>
    <cellStyle name="SAPBEXaggDataEmph 6 4" xfId="5903" xr:uid="{00000000-0005-0000-0000-00000E170000}"/>
    <cellStyle name="SAPBEXaggDataEmph 6 5" xfId="5904" xr:uid="{00000000-0005-0000-0000-00000F170000}"/>
    <cellStyle name="SAPBEXaggDataEmph 6 6" xfId="5905" xr:uid="{00000000-0005-0000-0000-000010170000}"/>
    <cellStyle name="SAPBEXaggDataEmph 6 7" xfId="5906" xr:uid="{00000000-0005-0000-0000-000011170000}"/>
    <cellStyle name="SAPBEXaggDataEmph 6 8" xfId="5907" xr:uid="{00000000-0005-0000-0000-000012170000}"/>
    <cellStyle name="SAPBEXaggDataEmph 6 9" xfId="5908" xr:uid="{00000000-0005-0000-0000-000013170000}"/>
    <cellStyle name="SAPBEXaggDataEmph 7" xfId="5909" xr:uid="{00000000-0005-0000-0000-000014170000}"/>
    <cellStyle name="SAPBEXaggDataEmph 8" xfId="5910" xr:uid="{00000000-0005-0000-0000-000015170000}"/>
    <cellStyle name="SAPBEXaggDataEmph 9" xfId="5911" xr:uid="{00000000-0005-0000-0000-000016170000}"/>
    <cellStyle name="SAPBEXaggItem" xfId="5912" xr:uid="{00000000-0005-0000-0000-000017170000}"/>
    <cellStyle name="SAPBEXaggItem 2" xfId="5913" xr:uid="{00000000-0005-0000-0000-000018170000}"/>
    <cellStyle name="SAPBEXaggItem 2 10" xfId="5914" xr:uid="{00000000-0005-0000-0000-000019170000}"/>
    <cellStyle name="SAPBEXaggItem 2 11" xfId="5915" xr:uid="{00000000-0005-0000-0000-00001A170000}"/>
    <cellStyle name="SAPBEXaggItem 2 2" xfId="5916" xr:uid="{00000000-0005-0000-0000-00001B170000}"/>
    <cellStyle name="SAPBEXaggItem 2 3" xfId="5917" xr:uid="{00000000-0005-0000-0000-00001C170000}"/>
    <cellStyle name="SAPBEXaggItem 2 4" xfId="5918" xr:uid="{00000000-0005-0000-0000-00001D170000}"/>
    <cellStyle name="SAPBEXaggItem 2 5" xfId="5919" xr:uid="{00000000-0005-0000-0000-00001E170000}"/>
    <cellStyle name="SAPBEXaggItem 2 6" xfId="5920" xr:uid="{00000000-0005-0000-0000-00001F170000}"/>
    <cellStyle name="SAPBEXaggItem 2 7" xfId="5921" xr:uid="{00000000-0005-0000-0000-000020170000}"/>
    <cellStyle name="SAPBEXaggItem 2 8" xfId="5922" xr:uid="{00000000-0005-0000-0000-000021170000}"/>
    <cellStyle name="SAPBEXaggItem 2 9" xfId="5923" xr:uid="{00000000-0005-0000-0000-000022170000}"/>
    <cellStyle name="SAPBEXaggItem 3" xfId="5924" xr:uid="{00000000-0005-0000-0000-000023170000}"/>
    <cellStyle name="SAPBEXaggItem 3 10" xfId="5925" xr:uid="{00000000-0005-0000-0000-000024170000}"/>
    <cellStyle name="SAPBEXaggItem 3 11" xfId="5926" xr:uid="{00000000-0005-0000-0000-000025170000}"/>
    <cellStyle name="SAPBEXaggItem 3 12" xfId="5927" xr:uid="{00000000-0005-0000-0000-000026170000}"/>
    <cellStyle name="SAPBEXaggItem 3 13" xfId="5928" xr:uid="{00000000-0005-0000-0000-000027170000}"/>
    <cellStyle name="SAPBEXaggItem 3 2" xfId="5929" xr:uid="{00000000-0005-0000-0000-000028170000}"/>
    <cellStyle name="SAPBEXaggItem 3 3" xfId="5930" xr:uid="{00000000-0005-0000-0000-000029170000}"/>
    <cellStyle name="SAPBEXaggItem 3 4" xfId="5931" xr:uid="{00000000-0005-0000-0000-00002A170000}"/>
    <cellStyle name="SAPBEXaggItem 3 5" xfId="5932" xr:uid="{00000000-0005-0000-0000-00002B170000}"/>
    <cellStyle name="SAPBEXaggItem 3 6" xfId="5933" xr:uid="{00000000-0005-0000-0000-00002C170000}"/>
    <cellStyle name="SAPBEXaggItem 3 7" xfId="5934" xr:uid="{00000000-0005-0000-0000-00002D170000}"/>
    <cellStyle name="SAPBEXaggItem 3 8" xfId="5935" xr:uid="{00000000-0005-0000-0000-00002E170000}"/>
    <cellStyle name="SAPBEXaggItem 3 9" xfId="5936" xr:uid="{00000000-0005-0000-0000-00002F170000}"/>
    <cellStyle name="SAPBEXaggItem 4" xfId="5937" xr:uid="{00000000-0005-0000-0000-000030170000}"/>
    <cellStyle name="SAPBEXaggItem 4 10" xfId="5938" xr:uid="{00000000-0005-0000-0000-000031170000}"/>
    <cellStyle name="SAPBEXaggItem 4 11" xfId="5939" xr:uid="{00000000-0005-0000-0000-000032170000}"/>
    <cellStyle name="SAPBEXaggItem 4 12" xfId="5940" xr:uid="{00000000-0005-0000-0000-000033170000}"/>
    <cellStyle name="SAPBEXaggItem 4 13" xfId="5941" xr:uid="{00000000-0005-0000-0000-000034170000}"/>
    <cellStyle name="SAPBEXaggItem 4 2" xfId="5942" xr:uid="{00000000-0005-0000-0000-000035170000}"/>
    <cellStyle name="SAPBEXaggItem 4 3" xfId="5943" xr:uid="{00000000-0005-0000-0000-000036170000}"/>
    <cellStyle name="SAPBEXaggItem 4 4" xfId="5944" xr:uid="{00000000-0005-0000-0000-000037170000}"/>
    <cellStyle name="SAPBEXaggItem 4 5" xfId="5945" xr:uid="{00000000-0005-0000-0000-000038170000}"/>
    <cellStyle name="SAPBEXaggItem 4 6" xfId="5946" xr:uid="{00000000-0005-0000-0000-000039170000}"/>
    <cellStyle name="SAPBEXaggItem 4 7" xfId="5947" xr:uid="{00000000-0005-0000-0000-00003A170000}"/>
    <cellStyle name="SAPBEXaggItem 4 8" xfId="5948" xr:uid="{00000000-0005-0000-0000-00003B170000}"/>
    <cellStyle name="SAPBEXaggItem 4 9" xfId="5949" xr:uid="{00000000-0005-0000-0000-00003C170000}"/>
    <cellStyle name="SAPBEXaggItem 5" xfId="5950" xr:uid="{00000000-0005-0000-0000-00003D170000}"/>
    <cellStyle name="SAPBEXaggItem 5 10" xfId="5951" xr:uid="{00000000-0005-0000-0000-00003E170000}"/>
    <cellStyle name="SAPBEXaggItem 5 2" xfId="5952" xr:uid="{00000000-0005-0000-0000-00003F170000}"/>
    <cellStyle name="SAPBEXaggItem 5 3" xfId="5953" xr:uid="{00000000-0005-0000-0000-000040170000}"/>
    <cellStyle name="SAPBEXaggItem 5 4" xfId="5954" xr:uid="{00000000-0005-0000-0000-000041170000}"/>
    <cellStyle name="SAPBEXaggItem 5 5" xfId="5955" xr:uid="{00000000-0005-0000-0000-000042170000}"/>
    <cellStyle name="SAPBEXaggItem 5 6" xfId="5956" xr:uid="{00000000-0005-0000-0000-000043170000}"/>
    <cellStyle name="SAPBEXaggItem 5 7" xfId="5957" xr:uid="{00000000-0005-0000-0000-000044170000}"/>
    <cellStyle name="SAPBEXaggItem 5 8" xfId="5958" xr:uid="{00000000-0005-0000-0000-000045170000}"/>
    <cellStyle name="SAPBEXaggItem 5 9" xfId="5959" xr:uid="{00000000-0005-0000-0000-000046170000}"/>
    <cellStyle name="SAPBEXaggItem 6" xfId="5960" xr:uid="{00000000-0005-0000-0000-000047170000}"/>
    <cellStyle name="SAPBEXaggItem 6 10" xfId="5961" xr:uid="{00000000-0005-0000-0000-000048170000}"/>
    <cellStyle name="SAPBEXaggItem 6 2" xfId="5962" xr:uid="{00000000-0005-0000-0000-000049170000}"/>
    <cellStyle name="SAPBEXaggItem 6 3" xfId="5963" xr:uid="{00000000-0005-0000-0000-00004A170000}"/>
    <cellStyle name="SAPBEXaggItem 6 4" xfId="5964" xr:uid="{00000000-0005-0000-0000-00004B170000}"/>
    <cellStyle name="SAPBEXaggItem 6 5" xfId="5965" xr:uid="{00000000-0005-0000-0000-00004C170000}"/>
    <cellStyle name="SAPBEXaggItem 6 6" xfId="5966" xr:uid="{00000000-0005-0000-0000-00004D170000}"/>
    <cellStyle name="SAPBEXaggItem 6 7" xfId="5967" xr:uid="{00000000-0005-0000-0000-00004E170000}"/>
    <cellStyle name="SAPBEXaggItem 6 8" xfId="5968" xr:uid="{00000000-0005-0000-0000-00004F170000}"/>
    <cellStyle name="SAPBEXaggItem 6 9" xfId="5969" xr:uid="{00000000-0005-0000-0000-000050170000}"/>
    <cellStyle name="SAPBEXaggItem 7" xfId="5970" xr:uid="{00000000-0005-0000-0000-000051170000}"/>
    <cellStyle name="SAPBEXaggItem 8" xfId="5971" xr:uid="{00000000-0005-0000-0000-000052170000}"/>
    <cellStyle name="SAPBEXaggItem 9" xfId="5972" xr:uid="{00000000-0005-0000-0000-000053170000}"/>
    <cellStyle name="SAPBEXaggItemX" xfId="5973" xr:uid="{00000000-0005-0000-0000-000054170000}"/>
    <cellStyle name="SAPBEXaggItemX 2" xfId="5974" xr:uid="{00000000-0005-0000-0000-000055170000}"/>
    <cellStyle name="SAPBEXaggItemX 2 10" xfId="5975" xr:uid="{00000000-0005-0000-0000-000056170000}"/>
    <cellStyle name="SAPBEXaggItemX 2 11" xfId="5976" xr:uid="{00000000-0005-0000-0000-000057170000}"/>
    <cellStyle name="SAPBEXaggItemX 2 2" xfId="5977" xr:uid="{00000000-0005-0000-0000-000058170000}"/>
    <cellStyle name="SAPBEXaggItemX 2 3" xfId="5978" xr:uid="{00000000-0005-0000-0000-000059170000}"/>
    <cellStyle name="SAPBEXaggItemX 2 4" xfId="5979" xr:uid="{00000000-0005-0000-0000-00005A170000}"/>
    <cellStyle name="SAPBEXaggItemX 2 5" xfId="5980" xr:uid="{00000000-0005-0000-0000-00005B170000}"/>
    <cellStyle name="SAPBEXaggItemX 2 6" xfId="5981" xr:uid="{00000000-0005-0000-0000-00005C170000}"/>
    <cellStyle name="SAPBEXaggItemX 2 7" xfId="5982" xr:uid="{00000000-0005-0000-0000-00005D170000}"/>
    <cellStyle name="SAPBEXaggItemX 2 8" xfId="5983" xr:uid="{00000000-0005-0000-0000-00005E170000}"/>
    <cellStyle name="SAPBEXaggItemX 2 9" xfId="5984" xr:uid="{00000000-0005-0000-0000-00005F170000}"/>
    <cellStyle name="SAPBEXaggItemX 3" xfId="5985" xr:uid="{00000000-0005-0000-0000-000060170000}"/>
    <cellStyle name="SAPBEXaggItemX 3 10" xfId="5986" xr:uid="{00000000-0005-0000-0000-000061170000}"/>
    <cellStyle name="SAPBEXaggItemX 3 11" xfId="5987" xr:uid="{00000000-0005-0000-0000-000062170000}"/>
    <cellStyle name="SAPBEXaggItemX 3 12" xfId="5988" xr:uid="{00000000-0005-0000-0000-000063170000}"/>
    <cellStyle name="SAPBEXaggItemX 3 13" xfId="5989" xr:uid="{00000000-0005-0000-0000-000064170000}"/>
    <cellStyle name="SAPBEXaggItemX 3 2" xfId="5990" xr:uid="{00000000-0005-0000-0000-000065170000}"/>
    <cellStyle name="SAPBEXaggItemX 3 3" xfId="5991" xr:uid="{00000000-0005-0000-0000-000066170000}"/>
    <cellStyle name="SAPBEXaggItemX 3 4" xfId="5992" xr:uid="{00000000-0005-0000-0000-000067170000}"/>
    <cellStyle name="SAPBEXaggItemX 3 5" xfId="5993" xr:uid="{00000000-0005-0000-0000-000068170000}"/>
    <cellStyle name="SAPBEXaggItemX 3 6" xfId="5994" xr:uid="{00000000-0005-0000-0000-000069170000}"/>
    <cellStyle name="SAPBEXaggItemX 3 7" xfId="5995" xr:uid="{00000000-0005-0000-0000-00006A170000}"/>
    <cellStyle name="SAPBEXaggItemX 3 8" xfId="5996" xr:uid="{00000000-0005-0000-0000-00006B170000}"/>
    <cellStyle name="SAPBEXaggItemX 3 9" xfId="5997" xr:uid="{00000000-0005-0000-0000-00006C170000}"/>
    <cellStyle name="SAPBEXaggItemX 4" xfId="5998" xr:uid="{00000000-0005-0000-0000-00006D170000}"/>
    <cellStyle name="SAPBEXaggItemX 4 10" xfId="5999" xr:uid="{00000000-0005-0000-0000-00006E170000}"/>
    <cellStyle name="SAPBEXaggItemX 4 11" xfId="6000" xr:uid="{00000000-0005-0000-0000-00006F170000}"/>
    <cellStyle name="SAPBEXaggItemX 4 12" xfId="6001" xr:uid="{00000000-0005-0000-0000-000070170000}"/>
    <cellStyle name="SAPBEXaggItemX 4 13" xfId="6002" xr:uid="{00000000-0005-0000-0000-000071170000}"/>
    <cellStyle name="SAPBEXaggItemX 4 2" xfId="6003" xr:uid="{00000000-0005-0000-0000-000072170000}"/>
    <cellStyle name="SAPBEXaggItemX 4 3" xfId="6004" xr:uid="{00000000-0005-0000-0000-000073170000}"/>
    <cellStyle name="SAPBEXaggItemX 4 4" xfId="6005" xr:uid="{00000000-0005-0000-0000-000074170000}"/>
    <cellStyle name="SAPBEXaggItemX 4 5" xfId="6006" xr:uid="{00000000-0005-0000-0000-000075170000}"/>
    <cellStyle name="SAPBEXaggItemX 4 6" xfId="6007" xr:uid="{00000000-0005-0000-0000-000076170000}"/>
    <cellStyle name="SAPBEXaggItemX 4 7" xfId="6008" xr:uid="{00000000-0005-0000-0000-000077170000}"/>
    <cellStyle name="SAPBEXaggItemX 4 8" xfId="6009" xr:uid="{00000000-0005-0000-0000-000078170000}"/>
    <cellStyle name="SAPBEXaggItemX 4 9" xfId="6010" xr:uid="{00000000-0005-0000-0000-000079170000}"/>
    <cellStyle name="SAPBEXaggItemX 5" xfId="6011" xr:uid="{00000000-0005-0000-0000-00007A170000}"/>
    <cellStyle name="SAPBEXaggItemX 5 10" xfId="6012" xr:uid="{00000000-0005-0000-0000-00007B170000}"/>
    <cellStyle name="SAPBEXaggItemX 5 2" xfId="6013" xr:uid="{00000000-0005-0000-0000-00007C170000}"/>
    <cellStyle name="SAPBEXaggItemX 5 3" xfId="6014" xr:uid="{00000000-0005-0000-0000-00007D170000}"/>
    <cellStyle name="SAPBEXaggItemX 5 4" xfId="6015" xr:uid="{00000000-0005-0000-0000-00007E170000}"/>
    <cellStyle name="SAPBEXaggItemX 5 5" xfId="6016" xr:uid="{00000000-0005-0000-0000-00007F170000}"/>
    <cellStyle name="SAPBEXaggItemX 5 6" xfId="6017" xr:uid="{00000000-0005-0000-0000-000080170000}"/>
    <cellStyle name="SAPBEXaggItemX 5 7" xfId="6018" xr:uid="{00000000-0005-0000-0000-000081170000}"/>
    <cellStyle name="SAPBEXaggItemX 5 8" xfId="6019" xr:uid="{00000000-0005-0000-0000-000082170000}"/>
    <cellStyle name="SAPBEXaggItemX 5 9" xfId="6020" xr:uid="{00000000-0005-0000-0000-000083170000}"/>
    <cellStyle name="SAPBEXaggItemX 6" xfId="6021" xr:uid="{00000000-0005-0000-0000-000084170000}"/>
    <cellStyle name="SAPBEXaggItemX 6 10" xfId="6022" xr:uid="{00000000-0005-0000-0000-000085170000}"/>
    <cellStyle name="SAPBEXaggItemX 6 2" xfId="6023" xr:uid="{00000000-0005-0000-0000-000086170000}"/>
    <cellStyle name="SAPBEXaggItemX 6 3" xfId="6024" xr:uid="{00000000-0005-0000-0000-000087170000}"/>
    <cellStyle name="SAPBEXaggItemX 6 4" xfId="6025" xr:uid="{00000000-0005-0000-0000-000088170000}"/>
    <cellStyle name="SAPBEXaggItemX 6 5" xfId="6026" xr:uid="{00000000-0005-0000-0000-000089170000}"/>
    <cellStyle name="SAPBEXaggItemX 6 6" xfId="6027" xr:uid="{00000000-0005-0000-0000-00008A170000}"/>
    <cellStyle name="SAPBEXaggItemX 6 7" xfId="6028" xr:uid="{00000000-0005-0000-0000-00008B170000}"/>
    <cellStyle name="SAPBEXaggItemX 6 8" xfId="6029" xr:uid="{00000000-0005-0000-0000-00008C170000}"/>
    <cellStyle name="SAPBEXaggItemX 6 9" xfId="6030" xr:uid="{00000000-0005-0000-0000-00008D170000}"/>
    <cellStyle name="SAPBEXaggItemX 7" xfId="6031" xr:uid="{00000000-0005-0000-0000-00008E170000}"/>
    <cellStyle name="SAPBEXaggItemX 8" xfId="6032" xr:uid="{00000000-0005-0000-0000-00008F170000}"/>
    <cellStyle name="SAPBEXaggItemX 9" xfId="6033" xr:uid="{00000000-0005-0000-0000-000090170000}"/>
    <cellStyle name="SAPBEXchaText" xfId="6034" xr:uid="{00000000-0005-0000-0000-000091170000}"/>
    <cellStyle name="SAPBEXchaText 10" xfId="6035" xr:uid="{00000000-0005-0000-0000-000092170000}"/>
    <cellStyle name="SAPBEXchaText 2" xfId="6036" xr:uid="{00000000-0005-0000-0000-000093170000}"/>
    <cellStyle name="SAPBEXchaText 2 2" xfId="6037" xr:uid="{00000000-0005-0000-0000-000094170000}"/>
    <cellStyle name="SAPBEXchaText 2 2 10" xfId="6038" xr:uid="{00000000-0005-0000-0000-000095170000}"/>
    <cellStyle name="SAPBEXchaText 2 2 11" xfId="6039" xr:uid="{00000000-0005-0000-0000-000096170000}"/>
    <cellStyle name="SAPBEXchaText 2 2 12" xfId="6040" xr:uid="{00000000-0005-0000-0000-000097170000}"/>
    <cellStyle name="SAPBEXchaText 2 2 13" xfId="6041" xr:uid="{00000000-0005-0000-0000-000098170000}"/>
    <cellStyle name="SAPBEXchaText 2 2 2" xfId="6042" xr:uid="{00000000-0005-0000-0000-000099170000}"/>
    <cellStyle name="SAPBEXchaText 2 2 3" xfId="6043" xr:uid="{00000000-0005-0000-0000-00009A170000}"/>
    <cellStyle name="SAPBEXchaText 2 2 4" xfId="6044" xr:uid="{00000000-0005-0000-0000-00009B170000}"/>
    <cellStyle name="SAPBEXchaText 2 2 5" xfId="6045" xr:uid="{00000000-0005-0000-0000-00009C170000}"/>
    <cellStyle name="SAPBEXchaText 2 2 6" xfId="6046" xr:uid="{00000000-0005-0000-0000-00009D170000}"/>
    <cellStyle name="SAPBEXchaText 2 2 7" xfId="6047" xr:uid="{00000000-0005-0000-0000-00009E170000}"/>
    <cellStyle name="SAPBEXchaText 2 2 8" xfId="6048" xr:uid="{00000000-0005-0000-0000-00009F170000}"/>
    <cellStyle name="SAPBEXchaText 2 2 9" xfId="6049" xr:uid="{00000000-0005-0000-0000-0000A0170000}"/>
    <cellStyle name="SAPBEXchaText 2 3" xfId="6050" xr:uid="{00000000-0005-0000-0000-0000A1170000}"/>
    <cellStyle name="SAPBEXchaText 2 3 10" xfId="6051" xr:uid="{00000000-0005-0000-0000-0000A2170000}"/>
    <cellStyle name="SAPBEXchaText 2 3 2" xfId="6052" xr:uid="{00000000-0005-0000-0000-0000A3170000}"/>
    <cellStyle name="SAPBEXchaText 2 3 3" xfId="6053" xr:uid="{00000000-0005-0000-0000-0000A4170000}"/>
    <cellStyle name="SAPBEXchaText 2 3 4" xfId="6054" xr:uid="{00000000-0005-0000-0000-0000A5170000}"/>
    <cellStyle name="SAPBEXchaText 2 3 5" xfId="6055" xr:uid="{00000000-0005-0000-0000-0000A6170000}"/>
    <cellStyle name="SAPBEXchaText 2 3 6" xfId="6056" xr:uid="{00000000-0005-0000-0000-0000A7170000}"/>
    <cellStyle name="SAPBEXchaText 2 3 7" xfId="6057" xr:uid="{00000000-0005-0000-0000-0000A8170000}"/>
    <cellStyle name="SAPBEXchaText 2 3 8" xfId="6058" xr:uid="{00000000-0005-0000-0000-0000A9170000}"/>
    <cellStyle name="SAPBEXchaText 2 3 9" xfId="6059" xr:uid="{00000000-0005-0000-0000-0000AA170000}"/>
    <cellStyle name="SAPBEXchaText 2 4" xfId="6060" xr:uid="{00000000-0005-0000-0000-0000AB170000}"/>
    <cellStyle name="SAPBEXchaText 2 4 10" xfId="6061" xr:uid="{00000000-0005-0000-0000-0000AC170000}"/>
    <cellStyle name="SAPBEXchaText 2 4 2" xfId="6062" xr:uid="{00000000-0005-0000-0000-0000AD170000}"/>
    <cellStyle name="SAPBEXchaText 2 4 3" xfId="6063" xr:uid="{00000000-0005-0000-0000-0000AE170000}"/>
    <cellStyle name="SAPBEXchaText 2 4 4" xfId="6064" xr:uid="{00000000-0005-0000-0000-0000AF170000}"/>
    <cellStyle name="SAPBEXchaText 2 4 5" xfId="6065" xr:uid="{00000000-0005-0000-0000-0000B0170000}"/>
    <cellStyle name="SAPBEXchaText 2 4 6" xfId="6066" xr:uid="{00000000-0005-0000-0000-0000B1170000}"/>
    <cellStyle name="SAPBEXchaText 2 4 7" xfId="6067" xr:uid="{00000000-0005-0000-0000-0000B2170000}"/>
    <cellStyle name="SAPBEXchaText 2 4 8" xfId="6068" xr:uid="{00000000-0005-0000-0000-0000B3170000}"/>
    <cellStyle name="SAPBEXchaText 2 4 9" xfId="6069" xr:uid="{00000000-0005-0000-0000-0000B4170000}"/>
    <cellStyle name="SAPBEXchaText 2 5" xfId="6070" xr:uid="{00000000-0005-0000-0000-0000B5170000}"/>
    <cellStyle name="SAPBEXchaText 2 6" xfId="6071" xr:uid="{00000000-0005-0000-0000-0000B6170000}"/>
    <cellStyle name="SAPBEXchaText 2 7" xfId="6072" xr:uid="{00000000-0005-0000-0000-0000B7170000}"/>
    <cellStyle name="SAPBEXchaText 2 8" xfId="6073" xr:uid="{00000000-0005-0000-0000-0000B8170000}"/>
    <cellStyle name="SAPBEXchaText 2 9" xfId="6074" xr:uid="{00000000-0005-0000-0000-0000B9170000}"/>
    <cellStyle name="SAPBEXchaText 3" xfId="6075" xr:uid="{00000000-0005-0000-0000-0000BA170000}"/>
    <cellStyle name="SAPBEXchaText 3 10" xfId="6076" xr:uid="{00000000-0005-0000-0000-0000BB170000}"/>
    <cellStyle name="SAPBEXchaText 3 11" xfId="6077" xr:uid="{00000000-0005-0000-0000-0000BC170000}"/>
    <cellStyle name="SAPBEXchaText 3 2" xfId="6078" xr:uid="{00000000-0005-0000-0000-0000BD170000}"/>
    <cellStyle name="SAPBEXchaText 3 3" xfId="6079" xr:uid="{00000000-0005-0000-0000-0000BE170000}"/>
    <cellStyle name="SAPBEXchaText 3 4" xfId="6080" xr:uid="{00000000-0005-0000-0000-0000BF170000}"/>
    <cellStyle name="SAPBEXchaText 3 5" xfId="6081" xr:uid="{00000000-0005-0000-0000-0000C0170000}"/>
    <cellStyle name="SAPBEXchaText 3 6" xfId="6082" xr:uid="{00000000-0005-0000-0000-0000C1170000}"/>
    <cellStyle name="SAPBEXchaText 3 7" xfId="6083" xr:uid="{00000000-0005-0000-0000-0000C2170000}"/>
    <cellStyle name="SAPBEXchaText 3 8" xfId="6084" xr:uid="{00000000-0005-0000-0000-0000C3170000}"/>
    <cellStyle name="SAPBEXchaText 3 9" xfId="6085" xr:uid="{00000000-0005-0000-0000-0000C4170000}"/>
    <cellStyle name="SAPBEXchaText 4" xfId="6086" xr:uid="{00000000-0005-0000-0000-0000C5170000}"/>
    <cellStyle name="SAPBEXchaText 4 10" xfId="6087" xr:uid="{00000000-0005-0000-0000-0000C6170000}"/>
    <cellStyle name="SAPBEXchaText 4 11" xfId="6088" xr:uid="{00000000-0005-0000-0000-0000C7170000}"/>
    <cellStyle name="SAPBEXchaText 4 12" xfId="6089" xr:uid="{00000000-0005-0000-0000-0000C8170000}"/>
    <cellStyle name="SAPBEXchaText 4 13" xfId="6090" xr:uid="{00000000-0005-0000-0000-0000C9170000}"/>
    <cellStyle name="SAPBEXchaText 4 2" xfId="6091" xr:uid="{00000000-0005-0000-0000-0000CA170000}"/>
    <cellStyle name="SAPBEXchaText 4 3" xfId="6092" xr:uid="{00000000-0005-0000-0000-0000CB170000}"/>
    <cellStyle name="SAPBEXchaText 4 4" xfId="6093" xr:uid="{00000000-0005-0000-0000-0000CC170000}"/>
    <cellStyle name="SAPBEXchaText 4 5" xfId="6094" xr:uid="{00000000-0005-0000-0000-0000CD170000}"/>
    <cellStyle name="SAPBEXchaText 4 6" xfId="6095" xr:uid="{00000000-0005-0000-0000-0000CE170000}"/>
    <cellStyle name="SAPBEXchaText 4 7" xfId="6096" xr:uid="{00000000-0005-0000-0000-0000CF170000}"/>
    <cellStyle name="SAPBEXchaText 4 8" xfId="6097" xr:uid="{00000000-0005-0000-0000-0000D0170000}"/>
    <cellStyle name="SAPBEXchaText 4 9" xfId="6098" xr:uid="{00000000-0005-0000-0000-0000D1170000}"/>
    <cellStyle name="SAPBEXchaText 5" xfId="6099" xr:uid="{00000000-0005-0000-0000-0000D2170000}"/>
    <cellStyle name="SAPBEXchaText 5 10" xfId="6100" xr:uid="{00000000-0005-0000-0000-0000D3170000}"/>
    <cellStyle name="SAPBEXchaText 5 11" xfId="6101" xr:uid="{00000000-0005-0000-0000-0000D4170000}"/>
    <cellStyle name="SAPBEXchaText 5 12" xfId="6102" xr:uid="{00000000-0005-0000-0000-0000D5170000}"/>
    <cellStyle name="SAPBEXchaText 5 13" xfId="6103" xr:uid="{00000000-0005-0000-0000-0000D6170000}"/>
    <cellStyle name="SAPBEXchaText 5 2" xfId="6104" xr:uid="{00000000-0005-0000-0000-0000D7170000}"/>
    <cellStyle name="SAPBEXchaText 5 3" xfId="6105" xr:uid="{00000000-0005-0000-0000-0000D8170000}"/>
    <cellStyle name="SAPBEXchaText 5 4" xfId="6106" xr:uid="{00000000-0005-0000-0000-0000D9170000}"/>
    <cellStyle name="SAPBEXchaText 5 5" xfId="6107" xr:uid="{00000000-0005-0000-0000-0000DA170000}"/>
    <cellStyle name="SAPBEXchaText 5 6" xfId="6108" xr:uid="{00000000-0005-0000-0000-0000DB170000}"/>
    <cellStyle name="SAPBEXchaText 5 7" xfId="6109" xr:uid="{00000000-0005-0000-0000-0000DC170000}"/>
    <cellStyle name="SAPBEXchaText 5 8" xfId="6110" xr:uid="{00000000-0005-0000-0000-0000DD170000}"/>
    <cellStyle name="SAPBEXchaText 5 9" xfId="6111" xr:uid="{00000000-0005-0000-0000-0000DE170000}"/>
    <cellStyle name="SAPBEXchaText 6" xfId="6112" xr:uid="{00000000-0005-0000-0000-0000DF170000}"/>
    <cellStyle name="SAPBEXchaText 6 10" xfId="6113" xr:uid="{00000000-0005-0000-0000-0000E0170000}"/>
    <cellStyle name="SAPBEXchaText 6 2" xfId="6114" xr:uid="{00000000-0005-0000-0000-0000E1170000}"/>
    <cellStyle name="SAPBEXchaText 6 3" xfId="6115" xr:uid="{00000000-0005-0000-0000-0000E2170000}"/>
    <cellStyle name="SAPBEXchaText 6 4" xfId="6116" xr:uid="{00000000-0005-0000-0000-0000E3170000}"/>
    <cellStyle name="SAPBEXchaText 6 5" xfId="6117" xr:uid="{00000000-0005-0000-0000-0000E4170000}"/>
    <cellStyle name="SAPBEXchaText 6 6" xfId="6118" xr:uid="{00000000-0005-0000-0000-0000E5170000}"/>
    <cellStyle name="SAPBEXchaText 6 7" xfId="6119" xr:uid="{00000000-0005-0000-0000-0000E6170000}"/>
    <cellStyle name="SAPBEXchaText 6 8" xfId="6120" xr:uid="{00000000-0005-0000-0000-0000E7170000}"/>
    <cellStyle name="SAPBEXchaText 6 9" xfId="6121" xr:uid="{00000000-0005-0000-0000-0000E8170000}"/>
    <cellStyle name="SAPBEXchaText 7" xfId="6122" xr:uid="{00000000-0005-0000-0000-0000E9170000}"/>
    <cellStyle name="SAPBEXchaText 7 10" xfId="6123" xr:uid="{00000000-0005-0000-0000-0000EA170000}"/>
    <cellStyle name="SAPBEXchaText 7 2" xfId="6124" xr:uid="{00000000-0005-0000-0000-0000EB170000}"/>
    <cellStyle name="SAPBEXchaText 7 3" xfId="6125" xr:uid="{00000000-0005-0000-0000-0000EC170000}"/>
    <cellStyle name="SAPBEXchaText 7 4" xfId="6126" xr:uid="{00000000-0005-0000-0000-0000ED170000}"/>
    <cellStyle name="SAPBEXchaText 7 5" xfId="6127" xr:uid="{00000000-0005-0000-0000-0000EE170000}"/>
    <cellStyle name="SAPBEXchaText 7 6" xfId="6128" xr:uid="{00000000-0005-0000-0000-0000EF170000}"/>
    <cellStyle name="SAPBEXchaText 7 7" xfId="6129" xr:uid="{00000000-0005-0000-0000-0000F0170000}"/>
    <cellStyle name="SAPBEXchaText 7 8" xfId="6130" xr:uid="{00000000-0005-0000-0000-0000F1170000}"/>
    <cellStyle name="SAPBEXchaText 7 9" xfId="6131" xr:uid="{00000000-0005-0000-0000-0000F2170000}"/>
    <cellStyle name="SAPBEXchaText 8" xfId="6132" xr:uid="{00000000-0005-0000-0000-0000F3170000}"/>
    <cellStyle name="SAPBEXchaText 9" xfId="6133" xr:uid="{00000000-0005-0000-0000-0000F4170000}"/>
    <cellStyle name="SAPBEXchaText_Критерии RAB" xfId="6134" xr:uid="{00000000-0005-0000-0000-0000F5170000}"/>
    <cellStyle name="SAPBEXexcBad7" xfId="6135" xr:uid="{00000000-0005-0000-0000-0000F6170000}"/>
    <cellStyle name="SAPBEXexcBad7 2" xfId="6136" xr:uid="{00000000-0005-0000-0000-0000F7170000}"/>
    <cellStyle name="SAPBEXexcBad7 2 10" xfId="6137" xr:uid="{00000000-0005-0000-0000-0000F8170000}"/>
    <cellStyle name="SAPBEXexcBad7 2 11" xfId="6138" xr:uid="{00000000-0005-0000-0000-0000F9170000}"/>
    <cellStyle name="SAPBEXexcBad7 2 2" xfId="6139" xr:uid="{00000000-0005-0000-0000-0000FA170000}"/>
    <cellStyle name="SAPBEXexcBad7 2 3" xfId="6140" xr:uid="{00000000-0005-0000-0000-0000FB170000}"/>
    <cellStyle name="SAPBEXexcBad7 2 4" xfId="6141" xr:uid="{00000000-0005-0000-0000-0000FC170000}"/>
    <cellStyle name="SAPBEXexcBad7 2 5" xfId="6142" xr:uid="{00000000-0005-0000-0000-0000FD170000}"/>
    <cellStyle name="SAPBEXexcBad7 2 6" xfId="6143" xr:uid="{00000000-0005-0000-0000-0000FE170000}"/>
    <cellStyle name="SAPBEXexcBad7 2 7" xfId="6144" xr:uid="{00000000-0005-0000-0000-0000FF170000}"/>
    <cellStyle name="SAPBEXexcBad7 2 8" xfId="6145" xr:uid="{00000000-0005-0000-0000-000000180000}"/>
    <cellStyle name="SAPBEXexcBad7 2 9" xfId="6146" xr:uid="{00000000-0005-0000-0000-000001180000}"/>
    <cellStyle name="SAPBEXexcBad7 3" xfId="6147" xr:uid="{00000000-0005-0000-0000-000002180000}"/>
    <cellStyle name="SAPBEXexcBad7 3 10" xfId="6148" xr:uid="{00000000-0005-0000-0000-000003180000}"/>
    <cellStyle name="SAPBEXexcBad7 3 11" xfId="6149" xr:uid="{00000000-0005-0000-0000-000004180000}"/>
    <cellStyle name="SAPBEXexcBad7 3 12" xfId="6150" xr:uid="{00000000-0005-0000-0000-000005180000}"/>
    <cellStyle name="SAPBEXexcBad7 3 13" xfId="6151" xr:uid="{00000000-0005-0000-0000-000006180000}"/>
    <cellStyle name="SAPBEXexcBad7 3 2" xfId="6152" xr:uid="{00000000-0005-0000-0000-000007180000}"/>
    <cellStyle name="SAPBEXexcBad7 3 3" xfId="6153" xr:uid="{00000000-0005-0000-0000-000008180000}"/>
    <cellStyle name="SAPBEXexcBad7 3 4" xfId="6154" xr:uid="{00000000-0005-0000-0000-000009180000}"/>
    <cellStyle name="SAPBEXexcBad7 3 5" xfId="6155" xr:uid="{00000000-0005-0000-0000-00000A180000}"/>
    <cellStyle name="SAPBEXexcBad7 3 6" xfId="6156" xr:uid="{00000000-0005-0000-0000-00000B180000}"/>
    <cellStyle name="SAPBEXexcBad7 3 7" xfId="6157" xr:uid="{00000000-0005-0000-0000-00000C180000}"/>
    <cellStyle name="SAPBEXexcBad7 3 8" xfId="6158" xr:uid="{00000000-0005-0000-0000-00000D180000}"/>
    <cellStyle name="SAPBEXexcBad7 3 9" xfId="6159" xr:uid="{00000000-0005-0000-0000-00000E180000}"/>
    <cellStyle name="SAPBEXexcBad7 4" xfId="6160" xr:uid="{00000000-0005-0000-0000-00000F180000}"/>
    <cellStyle name="SAPBEXexcBad7 4 10" xfId="6161" xr:uid="{00000000-0005-0000-0000-000010180000}"/>
    <cellStyle name="SAPBEXexcBad7 4 11" xfId="6162" xr:uid="{00000000-0005-0000-0000-000011180000}"/>
    <cellStyle name="SAPBEXexcBad7 4 12" xfId="6163" xr:uid="{00000000-0005-0000-0000-000012180000}"/>
    <cellStyle name="SAPBEXexcBad7 4 13" xfId="6164" xr:uid="{00000000-0005-0000-0000-000013180000}"/>
    <cellStyle name="SAPBEXexcBad7 4 2" xfId="6165" xr:uid="{00000000-0005-0000-0000-000014180000}"/>
    <cellStyle name="SAPBEXexcBad7 4 3" xfId="6166" xr:uid="{00000000-0005-0000-0000-000015180000}"/>
    <cellStyle name="SAPBEXexcBad7 4 4" xfId="6167" xr:uid="{00000000-0005-0000-0000-000016180000}"/>
    <cellStyle name="SAPBEXexcBad7 4 5" xfId="6168" xr:uid="{00000000-0005-0000-0000-000017180000}"/>
    <cellStyle name="SAPBEXexcBad7 4 6" xfId="6169" xr:uid="{00000000-0005-0000-0000-000018180000}"/>
    <cellStyle name="SAPBEXexcBad7 4 7" xfId="6170" xr:uid="{00000000-0005-0000-0000-000019180000}"/>
    <cellStyle name="SAPBEXexcBad7 4 8" xfId="6171" xr:uid="{00000000-0005-0000-0000-00001A180000}"/>
    <cellStyle name="SAPBEXexcBad7 4 9" xfId="6172" xr:uid="{00000000-0005-0000-0000-00001B180000}"/>
    <cellStyle name="SAPBEXexcBad7 5" xfId="6173" xr:uid="{00000000-0005-0000-0000-00001C180000}"/>
    <cellStyle name="SAPBEXexcBad7 5 10" xfId="6174" xr:uid="{00000000-0005-0000-0000-00001D180000}"/>
    <cellStyle name="SAPBEXexcBad7 5 2" xfId="6175" xr:uid="{00000000-0005-0000-0000-00001E180000}"/>
    <cellStyle name="SAPBEXexcBad7 5 3" xfId="6176" xr:uid="{00000000-0005-0000-0000-00001F180000}"/>
    <cellStyle name="SAPBEXexcBad7 5 4" xfId="6177" xr:uid="{00000000-0005-0000-0000-000020180000}"/>
    <cellStyle name="SAPBEXexcBad7 5 5" xfId="6178" xr:uid="{00000000-0005-0000-0000-000021180000}"/>
    <cellStyle name="SAPBEXexcBad7 5 6" xfId="6179" xr:uid="{00000000-0005-0000-0000-000022180000}"/>
    <cellStyle name="SAPBEXexcBad7 5 7" xfId="6180" xr:uid="{00000000-0005-0000-0000-000023180000}"/>
    <cellStyle name="SAPBEXexcBad7 5 8" xfId="6181" xr:uid="{00000000-0005-0000-0000-000024180000}"/>
    <cellStyle name="SAPBEXexcBad7 5 9" xfId="6182" xr:uid="{00000000-0005-0000-0000-000025180000}"/>
    <cellStyle name="SAPBEXexcBad7 6" xfId="6183" xr:uid="{00000000-0005-0000-0000-000026180000}"/>
    <cellStyle name="SAPBEXexcBad7 6 10" xfId="6184" xr:uid="{00000000-0005-0000-0000-000027180000}"/>
    <cellStyle name="SAPBEXexcBad7 6 2" xfId="6185" xr:uid="{00000000-0005-0000-0000-000028180000}"/>
    <cellStyle name="SAPBEXexcBad7 6 3" xfId="6186" xr:uid="{00000000-0005-0000-0000-000029180000}"/>
    <cellStyle name="SAPBEXexcBad7 6 4" xfId="6187" xr:uid="{00000000-0005-0000-0000-00002A180000}"/>
    <cellStyle name="SAPBEXexcBad7 6 5" xfId="6188" xr:uid="{00000000-0005-0000-0000-00002B180000}"/>
    <cellStyle name="SAPBEXexcBad7 6 6" xfId="6189" xr:uid="{00000000-0005-0000-0000-00002C180000}"/>
    <cellStyle name="SAPBEXexcBad7 6 7" xfId="6190" xr:uid="{00000000-0005-0000-0000-00002D180000}"/>
    <cellStyle name="SAPBEXexcBad7 6 8" xfId="6191" xr:uid="{00000000-0005-0000-0000-00002E180000}"/>
    <cellStyle name="SAPBEXexcBad7 6 9" xfId="6192" xr:uid="{00000000-0005-0000-0000-00002F180000}"/>
    <cellStyle name="SAPBEXexcBad7 7" xfId="6193" xr:uid="{00000000-0005-0000-0000-000030180000}"/>
    <cellStyle name="SAPBEXexcBad7 8" xfId="6194" xr:uid="{00000000-0005-0000-0000-000031180000}"/>
    <cellStyle name="SAPBEXexcBad7 9" xfId="6195" xr:uid="{00000000-0005-0000-0000-000032180000}"/>
    <cellStyle name="SAPBEXexcBad8" xfId="6196" xr:uid="{00000000-0005-0000-0000-000033180000}"/>
    <cellStyle name="SAPBEXexcBad8 2" xfId="6197" xr:uid="{00000000-0005-0000-0000-000034180000}"/>
    <cellStyle name="SAPBEXexcBad8 2 10" xfId="6198" xr:uid="{00000000-0005-0000-0000-000035180000}"/>
    <cellStyle name="SAPBEXexcBad8 2 11" xfId="6199" xr:uid="{00000000-0005-0000-0000-000036180000}"/>
    <cellStyle name="SAPBEXexcBad8 2 2" xfId="6200" xr:uid="{00000000-0005-0000-0000-000037180000}"/>
    <cellStyle name="SAPBEXexcBad8 2 3" xfId="6201" xr:uid="{00000000-0005-0000-0000-000038180000}"/>
    <cellStyle name="SAPBEXexcBad8 2 4" xfId="6202" xr:uid="{00000000-0005-0000-0000-000039180000}"/>
    <cellStyle name="SAPBEXexcBad8 2 5" xfId="6203" xr:uid="{00000000-0005-0000-0000-00003A180000}"/>
    <cellStyle name="SAPBEXexcBad8 2 6" xfId="6204" xr:uid="{00000000-0005-0000-0000-00003B180000}"/>
    <cellStyle name="SAPBEXexcBad8 2 7" xfId="6205" xr:uid="{00000000-0005-0000-0000-00003C180000}"/>
    <cellStyle name="SAPBEXexcBad8 2 8" xfId="6206" xr:uid="{00000000-0005-0000-0000-00003D180000}"/>
    <cellStyle name="SAPBEXexcBad8 2 9" xfId="6207" xr:uid="{00000000-0005-0000-0000-00003E180000}"/>
    <cellStyle name="SAPBEXexcBad8 3" xfId="6208" xr:uid="{00000000-0005-0000-0000-00003F180000}"/>
    <cellStyle name="SAPBEXexcBad8 3 10" xfId="6209" xr:uid="{00000000-0005-0000-0000-000040180000}"/>
    <cellStyle name="SAPBEXexcBad8 3 11" xfId="6210" xr:uid="{00000000-0005-0000-0000-000041180000}"/>
    <cellStyle name="SAPBEXexcBad8 3 12" xfId="6211" xr:uid="{00000000-0005-0000-0000-000042180000}"/>
    <cellStyle name="SAPBEXexcBad8 3 13" xfId="6212" xr:uid="{00000000-0005-0000-0000-000043180000}"/>
    <cellStyle name="SAPBEXexcBad8 3 2" xfId="6213" xr:uid="{00000000-0005-0000-0000-000044180000}"/>
    <cellStyle name="SAPBEXexcBad8 3 3" xfId="6214" xr:uid="{00000000-0005-0000-0000-000045180000}"/>
    <cellStyle name="SAPBEXexcBad8 3 4" xfId="6215" xr:uid="{00000000-0005-0000-0000-000046180000}"/>
    <cellStyle name="SAPBEXexcBad8 3 5" xfId="6216" xr:uid="{00000000-0005-0000-0000-000047180000}"/>
    <cellStyle name="SAPBEXexcBad8 3 6" xfId="6217" xr:uid="{00000000-0005-0000-0000-000048180000}"/>
    <cellStyle name="SAPBEXexcBad8 3 7" xfId="6218" xr:uid="{00000000-0005-0000-0000-000049180000}"/>
    <cellStyle name="SAPBEXexcBad8 3 8" xfId="6219" xr:uid="{00000000-0005-0000-0000-00004A180000}"/>
    <cellStyle name="SAPBEXexcBad8 3 9" xfId="6220" xr:uid="{00000000-0005-0000-0000-00004B180000}"/>
    <cellStyle name="SAPBEXexcBad8 4" xfId="6221" xr:uid="{00000000-0005-0000-0000-00004C180000}"/>
    <cellStyle name="SAPBEXexcBad8 4 10" xfId="6222" xr:uid="{00000000-0005-0000-0000-00004D180000}"/>
    <cellStyle name="SAPBEXexcBad8 4 11" xfId="6223" xr:uid="{00000000-0005-0000-0000-00004E180000}"/>
    <cellStyle name="SAPBEXexcBad8 4 12" xfId="6224" xr:uid="{00000000-0005-0000-0000-00004F180000}"/>
    <cellStyle name="SAPBEXexcBad8 4 13" xfId="6225" xr:uid="{00000000-0005-0000-0000-000050180000}"/>
    <cellStyle name="SAPBEXexcBad8 4 2" xfId="6226" xr:uid="{00000000-0005-0000-0000-000051180000}"/>
    <cellStyle name="SAPBEXexcBad8 4 3" xfId="6227" xr:uid="{00000000-0005-0000-0000-000052180000}"/>
    <cellStyle name="SAPBEXexcBad8 4 4" xfId="6228" xr:uid="{00000000-0005-0000-0000-000053180000}"/>
    <cellStyle name="SAPBEXexcBad8 4 5" xfId="6229" xr:uid="{00000000-0005-0000-0000-000054180000}"/>
    <cellStyle name="SAPBEXexcBad8 4 6" xfId="6230" xr:uid="{00000000-0005-0000-0000-000055180000}"/>
    <cellStyle name="SAPBEXexcBad8 4 7" xfId="6231" xr:uid="{00000000-0005-0000-0000-000056180000}"/>
    <cellStyle name="SAPBEXexcBad8 4 8" xfId="6232" xr:uid="{00000000-0005-0000-0000-000057180000}"/>
    <cellStyle name="SAPBEXexcBad8 4 9" xfId="6233" xr:uid="{00000000-0005-0000-0000-000058180000}"/>
    <cellStyle name="SAPBEXexcBad8 5" xfId="6234" xr:uid="{00000000-0005-0000-0000-000059180000}"/>
    <cellStyle name="SAPBEXexcBad8 5 10" xfId="6235" xr:uid="{00000000-0005-0000-0000-00005A180000}"/>
    <cellStyle name="SAPBEXexcBad8 5 2" xfId="6236" xr:uid="{00000000-0005-0000-0000-00005B180000}"/>
    <cellStyle name="SAPBEXexcBad8 5 3" xfId="6237" xr:uid="{00000000-0005-0000-0000-00005C180000}"/>
    <cellStyle name="SAPBEXexcBad8 5 4" xfId="6238" xr:uid="{00000000-0005-0000-0000-00005D180000}"/>
    <cellStyle name="SAPBEXexcBad8 5 5" xfId="6239" xr:uid="{00000000-0005-0000-0000-00005E180000}"/>
    <cellStyle name="SAPBEXexcBad8 5 6" xfId="6240" xr:uid="{00000000-0005-0000-0000-00005F180000}"/>
    <cellStyle name="SAPBEXexcBad8 5 7" xfId="6241" xr:uid="{00000000-0005-0000-0000-000060180000}"/>
    <cellStyle name="SAPBEXexcBad8 5 8" xfId="6242" xr:uid="{00000000-0005-0000-0000-000061180000}"/>
    <cellStyle name="SAPBEXexcBad8 5 9" xfId="6243" xr:uid="{00000000-0005-0000-0000-000062180000}"/>
    <cellStyle name="SAPBEXexcBad8 6" xfId="6244" xr:uid="{00000000-0005-0000-0000-000063180000}"/>
    <cellStyle name="SAPBEXexcBad8 6 10" xfId="6245" xr:uid="{00000000-0005-0000-0000-000064180000}"/>
    <cellStyle name="SAPBEXexcBad8 6 2" xfId="6246" xr:uid="{00000000-0005-0000-0000-000065180000}"/>
    <cellStyle name="SAPBEXexcBad8 6 3" xfId="6247" xr:uid="{00000000-0005-0000-0000-000066180000}"/>
    <cellStyle name="SAPBEXexcBad8 6 4" xfId="6248" xr:uid="{00000000-0005-0000-0000-000067180000}"/>
    <cellStyle name="SAPBEXexcBad8 6 5" xfId="6249" xr:uid="{00000000-0005-0000-0000-000068180000}"/>
    <cellStyle name="SAPBEXexcBad8 6 6" xfId="6250" xr:uid="{00000000-0005-0000-0000-000069180000}"/>
    <cellStyle name="SAPBEXexcBad8 6 7" xfId="6251" xr:uid="{00000000-0005-0000-0000-00006A180000}"/>
    <cellStyle name="SAPBEXexcBad8 6 8" xfId="6252" xr:uid="{00000000-0005-0000-0000-00006B180000}"/>
    <cellStyle name="SAPBEXexcBad8 6 9" xfId="6253" xr:uid="{00000000-0005-0000-0000-00006C180000}"/>
    <cellStyle name="SAPBEXexcBad8 7" xfId="6254" xr:uid="{00000000-0005-0000-0000-00006D180000}"/>
    <cellStyle name="SAPBEXexcBad8 8" xfId="6255" xr:uid="{00000000-0005-0000-0000-00006E180000}"/>
    <cellStyle name="SAPBEXexcBad8 9" xfId="6256" xr:uid="{00000000-0005-0000-0000-00006F180000}"/>
    <cellStyle name="SAPBEXexcBad9" xfId="6257" xr:uid="{00000000-0005-0000-0000-000070180000}"/>
    <cellStyle name="SAPBEXexcBad9 2" xfId="6258" xr:uid="{00000000-0005-0000-0000-000071180000}"/>
    <cellStyle name="SAPBEXexcBad9 2 10" xfId="6259" xr:uid="{00000000-0005-0000-0000-000072180000}"/>
    <cellStyle name="SAPBEXexcBad9 2 11" xfId="6260" xr:uid="{00000000-0005-0000-0000-000073180000}"/>
    <cellStyle name="SAPBEXexcBad9 2 2" xfId="6261" xr:uid="{00000000-0005-0000-0000-000074180000}"/>
    <cellStyle name="SAPBEXexcBad9 2 3" xfId="6262" xr:uid="{00000000-0005-0000-0000-000075180000}"/>
    <cellStyle name="SAPBEXexcBad9 2 4" xfId="6263" xr:uid="{00000000-0005-0000-0000-000076180000}"/>
    <cellStyle name="SAPBEXexcBad9 2 5" xfId="6264" xr:uid="{00000000-0005-0000-0000-000077180000}"/>
    <cellStyle name="SAPBEXexcBad9 2 6" xfId="6265" xr:uid="{00000000-0005-0000-0000-000078180000}"/>
    <cellStyle name="SAPBEXexcBad9 2 7" xfId="6266" xr:uid="{00000000-0005-0000-0000-000079180000}"/>
    <cellStyle name="SAPBEXexcBad9 2 8" xfId="6267" xr:uid="{00000000-0005-0000-0000-00007A180000}"/>
    <cellStyle name="SAPBEXexcBad9 2 9" xfId="6268" xr:uid="{00000000-0005-0000-0000-00007B180000}"/>
    <cellStyle name="SAPBEXexcBad9 3" xfId="6269" xr:uid="{00000000-0005-0000-0000-00007C180000}"/>
    <cellStyle name="SAPBEXexcBad9 3 10" xfId="6270" xr:uid="{00000000-0005-0000-0000-00007D180000}"/>
    <cellStyle name="SAPBEXexcBad9 3 11" xfId="6271" xr:uid="{00000000-0005-0000-0000-00007E180000}"/>
    <cellStyle name="SAPBEXexcBad9 3 12" xfId="6272" xr:uid="{00000000-0005-0000-0000-00007F180000}"/>
    <cellStyle name="SAPBEXexcBad9 3 13" xfId="6273" xr:uid="{00000000-0005-0000-0000-000080180000}"/>
    <cellStyle name="SAPBEXexcBad9 3 2" xfId="6274" xr:uid="{00000000-0005-0000-0000-000081180000}"/>
    <cellStyle name="SAPBEXexcBad9 3 3" xfId="6275" xr:uid="{00000000-0005-0000-0000-000082180000}"/>
    <cellStyle name="SAPBEXexcBad9 3 4" xfId="6276" xr:uid="{00000000-0005-0000-0000-000083180000}"/>
    <cellStyle name="SAPBEXexcBad9 3 5" xfId="6277" xr:uid="{00000000-0005-0000-0000-000084180000}"/>
    <cellStyle name="SAPBEXexcBad9 3 6" xfId="6278" xr:uid="{00000000-0005-0000-0000-000085180000}"/>
    <cellStyle name="SAPBEXexcBad9 3 7" xfId="6279" xr:uid="{00000000-0005-0000-0000-000086180000}"/>
    <cellStyle name="SAPBEXexcBad9 3 8" xfId="6280" xr:uid="{00000000-0005-0000-0000-000087180000}"/>
    <cellStyle name="SAPBEXexcBad9 3 9" xfId="6281" xr:uid="{00000000-0005-0000-0000-000088180000}"/>
    <cellStyle name="SAPBEXexcBad9 4" xfId="6282" xr:uid="{00000000-0005-0000-0000-000089180000}"/>
    <cellStyle name="SAPBEXexcBad9 4 10" xfId="6283" xr:uid="{00000000-0005-0000-0000-00008A180000}"/>
    <cellStyle name="SAPBEXexcBad9 4 11" xfId="6284" xr:uid="{00000000-0005-0000-0000-00008B180000}"/>
    <cellStyle name="SAPBEXexcBad9 4 12" xfId="6285" xr:uid="{00000000-0005-0000-0000-00008C180000}"/>
    <cellStyle name="SAPBEXexcBad9 4 13" xfId="6286" xr:uid="{00000000-0005-0000-0000-00008D180000}"/>
    <cellStyle name="SAPBEXexcBad9 4 2" xfId="6287" xr:uid="{00000000-0005-0000-0000-00008E180000}"/>
    <cellStyle name="SAPBEXexcBad9 4 3" xfId="6288" xr:uid="{00000000-0005-0000-0000-00008F180000}"/>
    <cellStyle name="SAPBEXexcBad9 4 4" xfId="6289" xr:uid="{00000000-0005-0000-0000-000090180000}"/>
    <cellStyle name="SAPBEXexcBad9 4 5" xfId="6290" xr:uid="{00000000-0005-0000-0000-000091180000}"/>
    <cellStyle name="SAPBEXexcBad9 4 6" xfId="6291" xr:uid="{00000000-0005-0000-0000-000092180000}"/>
    <cellStyle name="SAPBEXexcBad9 4 7" xfId="6292" xr:uid="{00000000-0005-0000-0000-000093180000}"/>
    <cellStyle name="SAPBEXexcBad9 4 8" xfId="6293" xr:uid="{00000000-0005-0000-0000-000094180000}"/>
    <cellStyle name="SAPBEXexcBad9 4 9" xfId="6294" xr:uid="{00000000-0005-0000-0000-000095180000}"/>
    <cellStyle name="SAPBEXexcBad9 5" xfId="6295" xr:uid="{00000000-0005-0000-0000-000096180000}"/>
    <cellStyle name="SAPBEXexcBad9 5 10" xfId="6296" xr:uid="{00000000-0005-0000-0000-000097180000}"/>
    <cellStyle name="SAPBEXexcBad9 5 2" xfId="6297" xr:uid="{00000000-0005-0000-0000-000098180000}"/>
    <cellStyle name="SAPBEXexcBad9 5 3" xfId="6298" xr:uid="{00000000-0005-0000-0000-000099180000}"/>
    <cellStyle name="SAPBEXexcBad9 5 4" xfId="6299" xr:uid="{00000000-0005-0000-0000-00009A180000}"/>
    <cellStyle name="SAPBEXexcBad9 5 5" xfId="6300" xr:uid="{00000000-0005-0000-0000-00009B180000}"/>
    <cellStyle name="SAPBEXexcBad9 5 6" xfId="6301" xr:uid="{00000000-0005-0000-0000-00009C180000}"/>
    <cellStyle name="SAPBEXexcBad9 5 7" xfId="6302" xr:uid="{00000000-0005-0000-0000-00009D180000}"/>
    <cellStyle name="SAPBEXexcBad9 5 8" xfId="6303" xr:uid="{00000000-0005-0000-0000-00009E180000}"/>
    <cellStyle name="SAPBEXexcBad9 5 9" xfId="6304" xr:uid="{00000000-0005-0000-0000-00009F180000}"/>
    <cellStyle name="SAPBEXexcBad9 6" xfId="6305" xr:uid="{00000000-0005-0000-0000-0000A0180000}"/>
    <cellStyle name="SAPBEXexcBad9 6 10" xfId="6306" xr:uid="{00000000-0005-0000-0000-0000A1180000}"/>
    <cellStyle name="SAPBEXexcBad9 6 2" xfId="6307" xr:uid="{00000000-0005-0000-0000-0000A2180000}"/>
    <cellStyle name="SAPBEXexcBad9 6 3" xfId="6308" xr:uid="{00000000-0005-0000-0000-0000A3180000}"/>
    <cellStyle name="SAPBEXexcBad9 6 4" xfId="6309" xr:uid="{00000000-0005-0000-0000-0000A4180000}"/>
    <cellStyle name="SAPBEXexcBad9 6 5" xfId="6310" xr:uid="{00000000-0005-0000-0000-0000A5180000}"/>
    <cellStyle name="SAPBEXexcBad9 6 6" xfId="6311" xr:uid="{00000000-0005-0000-0000-0000A6180000}"/>
    <cellStyle name="SAPBEXexcBad9 6 7" xfId="6312" xr:uid="{00000000-0005-0000-0000-0000A7180000}"/>
    <cellStyle name="SAPBEXexcBad9 6 8" xfId="6313" xr:uid="{00000000-0005-0000-0000-0000A8180000}"/>
    <cellStyle name="SAPBEXexcBad9 6 9" xfId="6314" xr:uid="{00000000-0005-0000-0000-0000A9180000}"/>
    <cellStyle name="SAPBEXexcBad9 7" xfId="6315" xr:uid="{00000000-0005-0000-0000-0000AA180000}"/>
    <cellStyle name="SAPBEXexcBad9 8" xfId="6316" xr:uid="{00000000-0005-0000-0000-0000AB180000}"/>
    <cellStyle name="SAPBEXexcBad9 9" xfId="6317" xr:uid="{00000000-0005-0000-0000-0000AC180000}"/>
    <cellStyle name="SAPBEXexcCritical4" xfId="6318" xr:uid="{00000000-0005-0000-0000-0000AD180000}"/>
    <cellStyle name="SAPBEXexcCritical4 2" xfId="6319" xr:uid="{00000000-0005-0000-0000-0000AE180000}"/>
    <cellStyle name="SAPBEXexcCritical4 2 10" xfId="6320" xr:uid="{00000000-0005-0000-0000-0000AF180000}"/>
    <cellStyle name="SAPBEXexcCritical4 2 11" xfId="6321" xr:uid="{00000000-0005-0000-0000-0000B0180000}"/>
    <cellStyle name="SAPBEXexcCritical4 2 2" xfId="6322" xr:uid="{00000000-0005-0000-0000-0000B1180000}"/>
    <cellStyle name="SAPBEXexcCritical4 2 3" xfId="6323" xr:uid="{00000000-0005-0000-0000-0000B2180000}"/>
    <cellStyle name="SAPBEXexcCritical4 2 4" xfId="6324" xr:uid="{00000000-0005-0000-0000-0000B3180000}"/>
    <cellStyle name="SAPBEXexcCritical4 2 5" xfId="6325" xr:uid="{00000000-0005-0000-0000-0000B4180000}"/>
    <cellStyle name="SAPBEXexcCritical4 2 6" xfId="6326" xr:uid="{00000000-0005-0000-0000-0000B5180000}"/>
    <cellStyle name="SAPBEXexcCritical4 2 7" xfId="6327" xr:uid="{00000000-0005-0000-0000-0000B6180000}"/>
    <cellStyle name="SAPBEXexcCritical4 2 8" xfId="6328" xr:uid="{00000000-0005-0000-0000-0000B7180000}"/>
    <cellStyle name="SAPBEXexcCritical4 2 9" xfId="6329" xr:uid="{00000000-0005-0000-0000-0000B8180000}"/>
    <cellStyle name="SAPBEXexcCritical4 3" xfId="6330" xr:uid="{00000000-0005-0000-0000-0000B9180000}"/>
    <cellStyle name="SAPBEXexcCritical4 3 10" xfId="6331" xr:uid="{00000000-0005-0000-0000-0000BA180000}"/>
    <cellStyle name="SAPBEXexcCritical4 3 11" xfId="6332" xr:uid="{00000000-0005-0000-0000-0000BB180000}"/>
    <cellStyle name="SAPBEXexcCritical4 3 12" xfId="6333" xr:uid="{00000000-0005-0000-0000-0000BC180000}"/>
    <cellStyle name="SAPBEXexcCritical4 3 13" xfId="6334" xr:uid="{00000000-0005-0000-0000-0000BD180000}"/>
    <cellStyle name="SAPBEXexcCritical4 3 2" xfId="6335" xr:uid="{00000000-0005-0000-0000-0000BE180000}"/>
    <cellStyle name="SAPBEXexcCritical4 3 3" xfId="6336" xr:uid="{00000000-0005-0000-0000-0000BF180000}"/>
    <cellStyle name="SAPBEXexcCritical4 3 4" xfId="6337" xr:uid="{00000000-0005-0000-0000-0000C0180000}"/>
    <cellStyle name="SAPBEXexcCritical4 3 5" xfId="6338" xr:uid="{00000000-0005-0000-0000-0000C1180000}"/>
    <cellStyle name="SAPBEXexcCritical4 3 6" xfId="6339" xr:uid="{00000000-0005-0000-0000-0000C2180000}"/>
    <cellStyle name="SAPBEXexcCritical4 3 7" xfId="6340" xr:uid="{00000000-0005-0000-0000-0000C3180000}"/>
    <cellStyle name="SAPBEXexcCritical4 3 8" xfId="6341" xr:uid="{00000000-0005-0000-0000-0000C4180000}"/>
    <cellStyle name="SAPBEXexcCritical4 3 9" xfId="6342" xr:uid="{00000000-0005-0000-0000-0000C5180000}"/>
    <cellStyle name="SAPBEXexcCritical4 4" xfId="6343" xr:uid="{00000000-0005-0000-0000-0000C6180000}"/>
    <cellStyle name="SAPBEXexcCritical4 4 10" xfId="6344" xr:uid="{00000000-0005-0000-0000-0000C7180000}"/>
    <cellStyle name="SAPBEXexcCritical4 4 11" xfId="6345" xr:uid="{00000000-0005-0000-0000-0000C8180000}"/>
    <cellStyle name="SAPBEXexcCritical4 4 12" xfId="6346" xr:uid="{00000000-0005-0000-0000-0000C9180000}"/>
    <cellStyle name="SAPBEXexcCritical4 4 13" xfId="6347" xr:uid="{00000000-0005-0000-0000-0000CA180000}"/>
    <cellStyle name="SAPBEXexcCritical4 4 2" xfId="6348" xr:uid="{00000000-0005-0000-0000-0000CB180000}"/>
    <cellStyle name="SAPBEXexcCritical4 4 3" xfId="6349" xr:uid="{00000000-0005-0000-0000-0000CC180000}"/>
    <cellStyle name="SAPBEXexcCritical4 4 4" xfId="6350" xr:uid="{00000000-0005-0000-0000-0000CD180000}"/>
    <cellStyle name="SAPBEXexcCritical4 4 5" xfId="6351" xr:uid="{00000000-0005-0000-0000-0000CE180000}"/>
    <cellStyle name="SAPBEXexcCritical4 4 6" xfId="6352" xr:uid="{00000000-0005-0000-0000-0000CF180000}"/>
    <cellStyle name="SAPBEXexcCritical4 4 7" xfId="6353" xr:uid="{00000000-0005-0000-0000-0000D0180000}"/>
    <cellStyle name="SAPBEXexcCritical4 4 8" xfId="6354" xr:uid="{00000000-0005-0000-0000-0000D1180000}"/>
    <cellStyle name="SAPBEXexcCritical4 4 9" xfId="6355" xr:uid="{00000000-0005-0000-0000-0000D2180000}"/>
    <cellStyle name="SAPBEXexcCritical4 5" xfId="6356" xr:uid="{00000000-0005-0000-0000-0000D3180000}"/>
    <cellStyle name="SAPBEXexcCritical4 5 10" xfId="6357" xr:uid="{00000000-0005-0000-0000-0000D4180000}"/>
    <cellStyle name="SAPBEXexcCritical4 5 2" xfId="6358" xr:uid="{00000000-0005-0000-0000-0000D5180000}"/>
    <cellStyle name="SAPBEXexcCritical4 5 3" xfId="6359" xr:uid="{00000000-0005-0000-0000-0000D6180000}"/>
    <cellStyle name="SAPBEXexcCritical4 5 4" xfId="6360" xr:uid="{00000000-0005-0000-0000-0000D7180000}"/>
    <cellStyle name="SAPBEXexcCritical4 5 5" xfId="6361" xr:uid="{00000000-0005-0000-0000-0000D8180000}"/>
    <cellStyle name="SAPBEXexcCritical4 5 6" xfId="6362" xr:uid="{00000000-0005-0000-0000-0000D9180000}"/>
    <cellStyle name="SAPBEXexcCritical4 5 7" xfId="6363" xr:uid="{00000000-0005-0000-0000-0000DA180000}"/>
    <cellStyle name="SAPBEXexcCritical4 5 8" xfId="6364" xr:uid="{00000000-0005-0000-0000-0000DB180000}"/>
    <cellStyle name="SAPBEXexcCritical4 5 9" xfId="6365" xr:uid="{00000000-0005-0000-0000-0000DC180000}"/>
    <cellStyle name="SAPBEXexcCritical4 6" xfId="6366" xr:uid="{00000000-0005-0000-0000-0000DD180000}"/>
    <cellStyle name="SAPBEXexcCritical4 6 10" xfId="6367" xr:uid="{00000000-0005-0000-0000-0000DE180000}"/>
    <cellStyle name="SAPBEXexcCritical4 6 2" xfId="6368" xr:uid="{00000000-0005-0000-0000-0000DF180000}"/>
    <cellStyle name="SAPBEXexcCritical4 6 3" xfId="6369" xr:uid="{00000000-0005-0000-0000-0000E0180000}"/>
    <cellStyle name="SAPBEXexcCritical4 6 4" xfId="6370" xr:uid="{00000000-0005-0000-0000-0000E1180000}"/>
    <cellStyle name="SAPBEXexcCritical4 6 5" xfId="6371" xr:uid="{00000000-0005-0000-0000-0000E2180000}"/>
    <cellStyle name="SAPBEXexcCritical4 6 6" xfId="6372" xr:uid="{00000000-0005-0000-0000-0000E3180000}"/>
    <cellStyle name="SAPBEXexcCritical4 6 7" xfId="6373" xr:uid="{00000000-0005-0000-0000-0000E4180000}"/>
    <cellStyle name="SAPBEXexcCritical4 6 8" xfId="6374" xr:uid="{00000000-0005-0000-0000-0000E5180000}"/>
    <cellStyle name="SAPBEXexcCritical4 6 9" xfId="6375" xr:uid="{00000000-0005-0000-0000-0000E6180000}"/>
    <cellStyle name="SAPBEXexcCritical4 7" xfId="6376" xr:uid="{00000000-0005-0000-0000-0000E7180000}"/>
    <cellStyle name="SAPBEXexcCritical4 8" xfId="6377" xr:uid="{00000000-0005-0000-0000-0000E8180000}"/>
    <cellStyle name="SAPBEXexcCritical4 9" xfId="6378" xr:uid="{00000000-0005-0000-0000-0000E9180000}"/>
    <cellStyle name="SAPBEXexcCritical5" xfId="6379" xr:uid="{00000000-0005-0000-0000-0000EA180000}"/>
    <cellStyle name="SAPBEXexcCritical5 2" xfId="6380" xr:uid="{00000000-0005-0000-0000-0000EB180000}"/>
    <cellStyle name="SAPBEXexcCritical5 2 10" xfId="6381" xr:uid="{00000000-0005-0000-0000-0000EC180000}"/>
    <cellStyle name="SAPBEXexcCritical5 2 11" xfId="6382" xr:uid="{00000000-0005-0000-0000-0000ED180000}"/>
    <cellStyle name="SAPBEXexcCritical5 2 2" xfId="6383" xr:uid="{00000000-0005-0000-0000-0000EE180000}"/>
    <cellStyle name="SAPBEXexcCritical5 2 3" xfId="6384" xr:uid="{00000000-0005-0000-0000-0000EF180000}"/>
    <cellStyle name="SAPBEXexcCritical5 2 4" xfId="6385" xr:uid="{00000000-0005-0000-0000-0000F0180000}"/>
    <cellStyle name="SAPBEXexcCritical5 2 5" xfId="6386" xr:uid="{00000000-0005-0000-0000-0000F1180000}"/>
    <cellStyle name="SAPBEXexcCritical5 2 6" xfId="6387" xr:uid="{00000000-0005-0000-0000-0000F2180000}"/>
    <cellStyle name="SAPBEXexcCritical5 2 7" xfId="6388" xr:uid="{00000000-0005-0000-0000-0000F3180000}"/>
    <cellStyle name="SAPBEXexcCritical5 2 8" xfId="6389" xr:uid="{00000000-0005-0000-0000-0000F4180000}"/>
    <cellStyle name="SAPBEXexcCritical5 2 9" xfId="6390" xr:uid="{00000000-0005-0000-0000-0000F5180000}"/>
    <cellStyle name="SAPBEXexcCritical5 3" xfId="6391" xr:uid="{00000000-0005-0000-0000-0000F6180000}"/>
    <cellStyle name="SAPBEXexcCritical5 3 10" xfId="6392" xr:uid="{00000000-0005-0000-0000-0000F7180000}"/>
    <cellStyle name="SAPBEXexcCritical5 3 11" xfId="6393" xr:uid="{00000000-0005-0000-0000-0000F8180000}"/>
    <cellStyle name="SAPBEXexcCritical5 3 12" xfId="6394" xr:uid="{00000000-0005-0000-0000-0000F9180000}"/>
    <cellStyle name="SAPBEXexcCritical5 3 13" xfId="6395" xr:uid="{00000000-0005-0000-0000-0000FA180000}"/>
    <cellStyle name="SAPBEXexcCritical5 3 2" xfId="6396" xr:uid="{00000000-0005-0000-0000-0000FB180000}"/>
    <cellStyle name="SAPBEXexcCritical5 3 3" xfId="6397" xr:uid="{00000000-0005-0000-0000-0000FC180000}"/>
    <cellStyle name="SAPBEXexcCritical5 3 4" xfId="6398" xr:uid="{00000000-0005-0000-0000-0000FD180000}"/>
    <cellStyle name="SAPBEXexcCritical5 3 5" xfId="6399" xr:uid="{00000000-0005-0000-0000-0000FE180000}"/>
    <cellStyle name="SAPBEXexcCritical5 3 6" xfId="6400" xr:uid="{00000000-0005-0000-0000-0000FF180000}"/>
    <cellStyle name="SAPBEXexcCritical5 3 7" xfId="6401" xr:uid="{00000000-0005-0000-0000-000000190000}"/>
    <cellStyle name="SAPBEXexcCritical5 3 8" xfId="6402" xr:uid="{00000000-0005-0000-0000-000001190000}"/>
    <cellStyle name="SAPBEXexcCritical5 3 9" xfId="6403" xr:uid="{00000000-0005-0000-0000-000002190000}"/>
    <cellStyle name="SAPBEXexcCritical5 4" xfId="6404" xr:uid="{00000000-0005-0000-0000-000003190000}"/>
    <cellStyle name="SAPBEXexcCritical5 4 10" xfId="6405" xr:uid="{00000000-0005-0000-0000-000004190000}"/>
    <cellStyle name="SAPBEXexcCritical5 4 11" xfId="6406" xr:uid="{00000000-0005-0000-0000-000005190000}"/>
    <cellStyle name="SAPBEXexcCritical5 4 12" xfId="6407" xr:uid="{00000000-0005-0000-0000-000006190000}"/>
    <cellStyle name="SAPBEXexcCritical5 4 13" xfId="6408" xr:uid="{00000000-0005-0000-0000-000007190000}"/>
    <cellStyle name="SAPBEXexcCritical5 4 2" xfId="6409" xr:uid="{00000000-0005-0000-0000-000008190000}"/>
    <cellStyle name="SAPBEXexcCritical5 4 3" xfId="6410" xr:uid="{00000000-0005-0000-0000-000009190000}"/>
    <cellStyle name="SAPBEXexcCritical5 4 4" xfId="6411" xr:uid="{00000000-0005-0000-0000-00000A190000}"/>
    <cellStyle name="SAPBEXexcCritical5 4 5" xfId="6412" xr:uid="{00000000-0005-0000-0000-00000B190000}"/>
    <cellStyle name="SAPBEXexcCritical5 4 6" xfId="6413" xr:uid="{00000000-0005-0000-0000-00000C190000}"/>
    <cellStyle name="SAPBEXexcCritical5 4 7" xfId="6414" xr:uid="{00000000-0005-0000-0000-00000D190000}"/>
    <cellStyle name="SAPBEXexcCritical5 4 8" xfId="6415" xr:uid="{00000000-0005-0000-0000-00000E190000}"/>
    <cellStyle name="SAPBEXexcCritical5 4 9" xfId="6416" xr:uid="{00000000-0005-0000-0000-00000F190000}"/>
    <cellStyle name="SAPBEXexcCritical5 5" xfId="6417" xr:uid="{00000000-0005-0000-0000-000010190000}"/>
    <cellStyle name="SAPBEXexcCritical5 5 10" xfId="6418" xr:uid="{00000000-0005-0000-0000-000011190000}"/>
    <cellStyle name="SAPBEXexcCritical5 5 2" xfId="6419" xr:uid="{00000000-0005-0000-0000-000012190000}"/>
    <cellStyle name="SAPBEXexcCritical5 5 3" xfId="6420" xr:uid="{00000000-0005-0000-0000-000013190000}"/>
    <cellStyle name="SAPBEXexcCritical5 5 4" xfId="6421" xr:uid="{00000000-0005-0000-0000-000014190000}"/>
    <cellStyle name="SAPBEXexcCritical5 5 5" xfId="6422" xr:uid="{00000000-0005-0000-0000-000015190000}"/>
    <cellStyle name="SAPBEXexcCritical5 5 6" xfId="6423" xr:uid="{00000000-0005-0000-0000-000016190000}"/>
    <cellStyle name="SAPBEXexcCritical5 5 7" xfId="6424" xr:uid="{00000000-0005-0000-0000-000017190000}"/>
    <cellStyle name="SAPBEXexcCritical5 5 8" xfId="6425" xr:uid="{00000000-0005-0000-0000-000018190000}"/>
    <cellStyle name="SAPBEXexcCritical5 5 9" xfId="6426" xr:uid="{00000000-0005-0000-0000-000019190000}"/>
    <cellStyle name="SAPBEXexcCritical5 6" xfId="6427" xr:uid="{00000000-0005-0000-0000-00001A190000}"/>
    <cellStyle name="SAPBEXexcCritical5 6 10" xfId="6428" xr:uid="{00000000-0005-0000-0000-00001B190000}"/>
    <cellStyle name="SAPBEXexcCritical5 6 2" xfId="6429" xr:uid="{00000000-0005-0000-0000-00001C190000}"/>
    <cellStyle name="SAPBEXexcCritical5 6 3" xfId="6430" xr:uid="{00000000-0005-0000-0000-00001D190000}"/>
    <cellStyle name="SAPBEXexcCritical5 6 4" xfId="6431" xr:uid="{00000000-0005-0000-0000-00001E190000}"/>
    <cellStyle name="SAPBEXexcCritical5 6 5" xfId="6432" xr:uid="{00000000-0005-0000-0000-00001F190000}"/>
    <cellStyle name="SAPBEXexcCritical5 6 6" xfId="6433" xr:uid="{00000000-0005-0000-0000-000020190000}"/>
    <cellStyle name="SAPBEXexcCritical5 6 7" xfId="6434" xr:uid="{00000000-0005-0000-0000-000021190000}"/>
    <cellStyle name="SAPBEXexcCritical5 6 8" xfId="6435" xr:uid="{00000000-0005-0000-0000-000022190000}"/>
    <cellStyle name="SAPBEXexcCritical5 6 9" xfId="6436" xr:uid="{00000000-0005-0000-0000-000023190000}"/>
    <cellStyle name="SAPBEXexcCritical5 7" xfId="6437" xr:uid="{00000000-0005-0000-0000-000024190000}"/>
    <cellStyle name="SAPBEXexcCritical5 8" xfId="6438" xr:uid="{00000000-0005-0000-0000-000025190000}"/>
    <cellStyle name="SAPBEXexcCritical5 9" xfId="6439" xr:uid="{00000000-0005-0000-0000-000026190000}"/>
    <cellStyle name="SAPBEXexcCritical6" xfId="6440" xr:uid="{00000000-0005-0000-0000-000027190000}"/>
    <cellStyle name="SAPBEXexcCritical6 2" xfId="6441" xr:uid="{00000000-0005-0000-0000-000028190000}"/>
    <cellStyle name="SAPBEXexcCritical6 2 10" xfId="6442" xr:uid="{00000000-0005-0000-0000-000029190000}"/>
    <cellStyle name="SAPBEXexcCritical6 2 11" xfId="6443" xr:uid="{00000000-0005-0000-0000-00002A190000}"/>
    <cellStyle name="SAPBEXexcCritical6 2 2" xfId="6444" xr:uid="{00000000-0005-0000-0000-00002B190000}"/>
    <cellStyle name="SAPBEXexcCritical6 2 3" xfId="6445" xr:uid="{00000000-0005-0000-0000-00002C190000}"/>
    <cellStyle name="SAPBEXexcCritical6 2 4" xfId="6446" xr:uid="{00000000-0005-0000-0000-00002D190000}"/>
    <cellStyle name="SAPBEXexcCritical6 2 5" xfId="6447" xr:uid="{00000000-0005-0000-0000-00002E190000}"/>
    <cellStyle name="SAPBEXexcCritical6 2 6" xfId="6448" xr:uid="{00000000-0005-0000-0000-00002F190000}"/>
    <cellStyle name="SAPBEXexcCritical6 2 7" xfId="6449" xr:uid="{00000000-0005-0000-0000-000030190000}"/>
    <cellStyle name="SAPBEXexcCritical6 2 8" xfId="6450" xr:uid="{00000000-0005-0000-0000-000031190000}"/>
    <cellStyle name="SAPBEXexcCritical6 2 9" xfId="6451" xr:uid="{00000000-0005-0000-0000-000032190000}"/>
    <cellStyle name="SAPBEXexcCritical6 3" xfId="6452" xr:uid="{00000000-0005-0000-0000-000033190000}"/>
    <cellStyle name="SAPBEXexcCritical6 3 10" xfId="6453" xr:uid="{00000000-0005-0000-0000-000034190000}"/>
    <cellStyle name="SAPBEXexcCritical6 3 11" xfId="6454" xr:uid="{00000000-0005-0000-0000-000035190000}"/>
    <cellStyle name="SAPBEXexcCritical6 3 12" xfId="6455" xr:uid="{00000000-0005-0000-0000-000036190000}"/>
    <cellStyle name="SAPBEXexcCritical6 3 13" xfId="6456" xr:uid="{00000000-0005-0000-0000-000037190000}"/>
    <cellStyle name="SAPBEXexcCritical6 3 2" xfId="6457" xr:uid="{00000000-0005-0000-0000-000038190000}"/>
    <cellStyle name="SAPBEXexcCritical6 3 3" xfId="6458" xr:uid="{00000000-0005-0000-0000-000039190000}"/>
    <cellStyle name="SAPBEXexcCritical6 3 4" xfId="6459" xr:uid="{00000000-0005-0000-0000-00003A190000}"/>
    <cellStyle name="SAPBEXexcCritical6 3 5" xfId="6460" xr:uid="{00000000-0005-0000-0000-00003B190000}"/>
    <cellStyle name="SAPBEXexcCritical6 3 6" xfId="6461" xr:uid="{00000000-0005-0000-0000-00003C190000}"/>
    <cellStyle name="SAPBEXexcCritical6 3 7" xfId="6462" xr:uid="{00000000-0005-0000-0000-00003D190000}"/>
    <cellStyle name="SAPBEXexcCritical6 3 8" xfId="6463" xr:uid="{00000000-0005-0000-0000-00003E190000}"/>
    <cellStyle name="SAPBEXexcCritical6 3 9" xfId="6464" xr:uid="{00000000-0005-0000-0000-00003F190000}"/>
    <cellStyle name="SAPBEXexcCritical6 4" xfId="6465" xr:uid="{00000000-0005-0000-0000-000040190000}"/>
    <cellStyle name="SAPBEXexcCritical6 4 10" xfId="6466" xr:uid="{00000000-0005-0000-0000-000041190000}"/>
    <cellStyle name="SAPBEXexcCritical6 4 11" xfId="6467" xr:uid="{00000000-0005-0000-0000-000042190000}"/>
    <cellStyle name="SAPBEXexcCritical6 4 12" xfId="6468" xr:uid="{00000000-0005-0000-0000-000043190000}"/>
    <cellStyle name="SAPBEXexcCritical6 4 13" xfId="6469" xr:uid="{00000000-0005-0000-0000-000044190000}"/>
    <cellStyle name="SAPBEXexcCritical6 4 2" xfId="6470" xr:uid="{00000000-0005-0000-0000-000045190000}"/>
    <cellStyle name="SAPBEXexcCritical6 4 3" xfId="6471" xr:uid="{00000000-0005-0000-0000-000046190000}"/>
    <cellStyle name="SAPBEXexcCritical6 4 4" xfId="6472" xr:uid="{00000000-0005-0000-0000-000047190000}"/>
    <cellStyle name="SAPBEXexcCritical6 4 5" xfId="6473" xr:uid="{00000000-0005-0000-0000-000048190000}"/>
    <cellStyle name="SAPBEXexcCritical6 4 6" xfId="6474" xr:uid="{00000000-0005-0000-0000-000049190000}"/>
    <cellStyle name="SAPBEXexcCritical6 4 7" xfId="6475" xr:uid="{00000000-0005-0000-0000-00004A190000}"/>
    <cellStyle name="SAPBEXexcCritical6 4 8" xfId="6476" xr:uid="{00000000-0005-0000-0000-00004B190000}"/>
    <cellStyle name="SAPBEXexcCritical6 4 9" xfId="6477" xr:uid="{00000000-0005-0000-0000-00004C190000}"/>
    <cellStyle name="SAPBEXexcCritical6 5" xfId="6478" xr:uid="{00000000-0005-0000-0000-00004D190000}"/>
    <cellStyle name="SAPBEXexcCritical6 5 10" xfId="6479" xr:uid="{00000000-0005-0000-0000-00004E190000}"/>
    <cellStyle name="SAPBEXexcCritical6 5 2" xfId="6480" xr:uid="{00000000-0005-0000-0000-00004F190000}"/>
    <cellStyle name="SAPBEXexcCritical6 5 3" xfId="6481" xr:uid="{00000000-0005-0000-0000-000050190000}"/>
    <cellStyle name="SAPBEXexcCritical6 5 4" xfId="6482" xr:uid="{00000000-0005-0000-0000-000051190000}"/>
    <cellStyle name="SAPBEXexcCritical6 5 5" xfId="6483" xr:uid="{00000000-0005-0000-0000-000052190000}"/>
    <cellStyle name="SAPBEXexcCritical6 5 6" xfId="6484" xr:uid="{00000000-0005-0000-0000-000053190000}"/>
    <cellStyle name="SAPBEXexcCritical6 5 7" xfId="6485" xr:uid="{00000000-0005-0000-0000-000054190000}"/>
    <cellStyle name="SAPBEXexcCritical6 5 8" xfId="6486" xr:uid="{00000000-0005-0000-0000-000055190000}"/>
    <cellStyle name="SAPBEXexcCritical6 5 9" xfId="6487" xr:uid="{00000000-0005-0000-0000-000056190000}"/>
    <cellStyle name="SAPBEXexcCritical6 6" xfId="6488" xr:uid="{00000000-0005-0000-0000-000057190000}"/>
    <cellStyle name="SAPBEXexcCritical6 6 10" xfId="6489" xr:uid="{00000000-0005-0000-0000-000058190000}"/>
    <cellStyle name="SAPBEXexcCritical6 6 2" xfId="6490" xr:uid="{00000000-0005-0000-0000-000059190000}"/>
    <cellStyle name="SAPBEXexcCritical6 6 3" xfId="6491" xr:uid="{00000000-0005-0000-0000-00005A190000}"/>
    <cellStyle name="SAPBEXexcCritical6 6 4" xfId="6492" xr:uid="{00000000-0005-0000-0000-00005B190000}"/>
    <cellStyle name="SAPBEXexcCritical6 6 5" xfId="6493" xr:uid="{00000000-0005-0000-0000-00005C190000}"/>
    <cellStyle name="SAPBEXexcCritical6 6 6" xfId="6494" xr:uid="{00000000-0005-0000-0000-00005D190000}"/>
    <cellStyle name="SAPBEXexcCritical6 6 7" xfId="6495" xr:uid="{00000000-0005-0000-0000-00005E190000}"/>
    <cellStyle name="SAPBEXexcCritical6 6 8" xfId="6496" xr:uid="{00000000-0005-0000-0000-00005F190000}"/>
    <cellStyle name="SAPBEXexcCritical6 6 9" xfId="6497" xr:uid="{00000000-0005-0000-0000-000060190000}"/>
    <cellStyle name="SAPBEXexcCritical6 7" xfId="6498" xr:uid="{00000000-0005-0000-0000-000061190000}"/>
    <cellStyle name="SAPBEXexcCritical6 8" xfId="6499" xr:uid="{00000000-0005-0000-0000-000062190000}"/>
    <cellStyle name="SAPBEXexcCritical6 9" xfId="6500" xr:uid="{00000000-0005-0000-0000-000063190000}"/>
    <cellStyle name="SAPBEXexcGood1" xfId="6501" xr:uid="{00000000-0005-0000-0000-000064190000}"/>
    <cellStyle name="SAPBEXexcGood1 2" xfId="6502" xr:uid="{00000000-0005-0000-0000-000065190000}"/>
    <cellStyle name="SAPBEXexcGood1 2 10" xfId="6503" xr:uid="{00000000-0005-0000-0000-000066190000}"/>
    <cellStyle name="SAPBEXexcGood1 2 11" xfId="6504" xr:uid="{00000000-0005-0000-0000-000067190000}"/>
    <cellStyle name="SAPBEXexcGood1 2 2" xfId="6505" xr:uid="{00000000-0005-0000-0000-000068190000}"/>
    <cellStyle name="SAPBEXexcGood1 2 3" xfId="6506" xr:uid="{00000000-0005-0000-0000-000069190000}"/>
    <cellStyle name="SAPBEXexcGood1 2 4" xfId="6507" xr:uid="{00000000-0005-0000-0000-00006A190000}"/>
    <cellStyle name="SAPBEXexcGood1 2 5" xfId="6508" xr:uid="{00000000-0005-0000-0000-00006B190000}"/>
    <cellStyle name="SAPBEXexcGood1 2 6" xfId="6509" xr:uid="{00000000-0005-0000-0000-00006C190000}"/>
    <cellStyle name="SAPBEXexcGood1 2 7" xfId="6510" xr:uid="{00000000-0005-0000-0000-00006D190000}"/>
    <cellStyle name="SAPBEXexcGood1 2 8" xfId="6511" xr:uid="{00000000-0005-0000-0000-00006E190000}"/>
    <cellStyle name="SAPBEXexcGood1 2 9" xfId="6512" xr:uid="{00000000-0005-0000-0000-00006F190000}"/>
    <cellStyle name="SAPBEXexcGood1 3" xfId="6513" xr:uid="{00000000-0005-0000-0000-000070190000}"/>
    <cellStyle name="SAPBEXexcGood1 3 10" xfId="6514" xr:uid="{00000000-0005-0000-0000-000071190000}"/>
    <cellStyle name="SAPBEXexcGood1 3 11" xfId="6515" xr:uid="{00000000-0005-0000-0000-000072190000}"/>
    <cellStyle name="SAPBEXexcGood1 3 12" xfId="6516" xr:uid="{00000000-0005-0000-0000-000073190000}"/>
    <cellStyle name="SAPBEXexcGood1 3 13" xfId="6517" xr:uid="{00000000-0005-0000-0000-000074190000}"/>
    <cellStyle name="SAPBEXexcGood1 3 2" xfId="6518" xr:uid="{00000000-0005-0000-0000-000075190000}"/>
    <cellStyle name="SAPBEXexcGood1 3 3" xfId="6519" xr:uid="{00000000-0005-0000-0000-000076190000}"/>
    <cellStyle name="SAPBEXexcGood1 3 4" xfId="6520" xr:uid="{00000000-0005-0000-0000-000077190000}"/>
    <cellStyle name="SAPBEXexcGood1 3 5" xfId="6521" xr:uid="{00000000-0005-0000-0000-000078190000}"/>
    <cellStyle name="SAPBEXexcGood1 3 6" xfId="6522" xr:uid="{00000000-0005-0000-0000-000079190000}"/>
    <cellStyle name="SAPBEXexcGood1 3 7" xfId="6523" xr:uid="{00000000-0005-0000-0000-00007A190000}"/>
    <cellStyle name="SAPBEXexcGood1 3 8" xfId="6524" xr:uid="{00000000-0005-0000-0000-00007B190000}"/>
    <cellStyle name="SAPBEXexcGood1 3 9" xfId="6525" xr:uid="{00000000-0005-0000-0000-00007C190000}"/>
    <cellStyle name="SAPBEXexcGood1 4" xfId="6526" xr:uid="{00000000-0005-0000-0000-00007D190000}"/>
    <cellStyle name="SAPBEXexcGood1 4 10" xfId="6527" xr:uid="{00000000-0005-0000-0000-00007E190000}"/>
    <cellStyle name="SAPBEXexcGood1 4 11" xfId="6528" xr:uid="{00000000-0005-0000-0000-00007F190000}"/>
    <cellStyle name="SAPBEXexcGood1 4 12" xfId="6529" xr:uid="{00000000-0005-0000-0000-000080190000}"/>
    <cellStyle name="SAPBEXexcGood1 4 13" xfId="6530" xr:uid="{00000000-0005-0000-0000-000081190000}"/>
    <cellStyle name="SAPBEXexcGood1 4 2" xfId="6531" xr:uid="{00000000-0005-0000-0000-000082190000}"/>
    <cellStyle name="SAPBEXexcGood1 4 3" xfId="6532" xr:uid="{00000000-0005-0000-0000-000083190000}"/>
    <cellStyle name="SAPBEXexcGood1 4 4" xfId="6533" xr:uid="{00000000-0005-0000-0000-000084190000}"/>
    <cellStyle name="SAPBEXexcGood1 4 5" xfId="6534" xr:uid="{00000000-0005-0000-0000-000085190000}"/>
    <cellStyle name="SAPBEXexcGood1 4 6" xfId="6535" xr:uid="{00000000-0005-0000-0000-000086190000}"/>
    <cellStyle name="SAPBEXexcGood1 4 7" xfId="6536" xr:uid="{00000000-0005-0000-0000-000087190000}"/>
    <cellStyle name="SAPBEXexcGood1 4 8" xfId="6537" xr:uid="{00000000-0005-0000-0000-000088190000}"/>
    <cellStyle name="SAPBEXexcGood1 4 9" xfId="6538" xr:uid="{00000000-0005-0000-0000-000089190000}"/>
    <cellStyle name="SAPBEXexcGood1 5" xfId="6539" xr:uid="{00000000-0005-0000-0000-00008A190000}"/>
    <cellStyle name="SAPBEXexcGood1 5 10" xfId="6540" xr:uid="{00000000-0005-0000-0000-00008B190000}"/>
    <cellStyle name="SAPBEXexcGood1 5 2" xfId="6541" xr:uid="{00000000-0005-0000-0000-00008C190000}"/>
    <cellStyle name="SAPBEXexcGood1 5 3" xfId="6542" xr:uid="{00000000-0005-0000-0000-00008D190000}"/>
    <cellStyle name="SAPBEXexcGood1 5 4" xfId="6543" xr:uid="{00000000-0005-0000-0000-00008E190000}"/>
    <cellStyle name="SAPBEXexcGood1 5 5" xfId="6544" xr:uid="{00000000-0005-0000-0000-00008F190000}"/>
    <cellStyle name="SAPBEXexcGood1 5 6" xfId="6545" xr:uid="{00000000-0005-0000-0000-000090190000}"/>
    <cellStyle name="SAPBEXexcGood1 5 7" xfId="6546" xr:uid="{00000000-0005-0000-0000-000091190000}"/>
    <cellStyle name="SAPBEXexcGood1 5 8" xfId="6547" xr:uid="{00000000-0005-0000-0000-000092190000}"/>
    <cellStyle name="SAPBEXexcGood1 5 9" xfId="6548" xr:uid="{00000000-0005-0000-0000-000093190000}"/>
    <cellStyle name="SAPBEXexcGood1 6" xfId="6549" xr:uid="{00000000-0005-0000-0000-000094190000}"/>
    <cellStyle name="SAPBEXexcGood1 6 10" xfId="6550" xr:uid="{00000000-0005-0000-0000-000095190000}"/>
    <cellStyle name="SAPBEXexcGood1 6 2" xfId="6551" xr:uid="{00000000-0005-0000-0000-000096190000}"/>
    <cellStyle name="SAPBEXexcGood1 6 3" xfId="6552" xr:uid="{00000000-0005-0000-0000-000097190000}"/>
    <cellStyle name="SAPBEXexcGood1 6 4" xfId="6553" xr:uid="{00000000-0005-0000-0000-000098190000}"/>
    <cellStyle name="SAPBEXexcGood1 6 5" xfId="6554" xr:uid="{00000000-0005-0000-0000-000099190000}"/>
    <cellStyle name="SAPBEXexcGood1 6 6" xfId="6555" xr:uid="{00000000-0005-0000-0000-00009A190000}"/>
    <cellStyle name="SAPBEXexcGood1 6 7" xfId="6556" xr:uid="{00000000-0005-0000-0000-00009B190000}"/>
    <cellStyle name="SAPBEXexcGood1 6 8" xfId="6557" xr:uid="{00000000-0005-0000-0000-00009C190000}"/>
    <cellStyle name="SAPBEXexcGood1 6 9" xfId="6558" xr:uid="{00000000-0005-0000-0000-00009D190000}"/>
    <cellStyle name="SAPBEXexcGood1 7" xfId="6559" xr:uid="{00000000-0005-0000-0000-00009E190000}"/>
    <cellStyle name="SAPBEXexcGood1 8" xfId="6560" xr:uid="{00000000-0005-0000-0000-00009F190000}"/>
    <cellStyle name="SAPBEXexcGood1 9" xfId="6561" xr:uid="{00000000-0005-0000-0000-0000A0190000}"/>
    <cellStyle name="SAPBEXexcGood2" xfId="6562" xr:uid="{00000000-0005-0000-0000-0000A1190000}"/>
    <cellStyle name="SAPBEXexcGood2 2" xfId="6563" xr:uid="{00000000-0005-0000-0000-0000A2190000}"/>
    <cellStyle name="SAPBEXexcGood2 2 10" xfId="6564" xr:uid="{00000000-0005-0000-0000-0000A3190000}"/>
    <cellStyle name="SAPBEXexcGood2 2 11" xfId="6565" xr:uid="{00000000-0005-0000-0000-0000A4190000}"/>
    <cellStyle name="SAPBEXexcGood2 2 2" xfId="6566" xr:uid="{00000000-0005-0000-0000-0000A5190000}"/>
    <cellStyle name="SAPBEXexcGood2 2 3" xfId="6567" xr:uid="{00000000-0005-0000-0000-0000A6190000}"/>
    <cellStyle name="SAPBEXexcGood2 2 4" xfId="6568" xr:uid="{00000000-0005-0000-0000-0000A7190000}"/>
    <cellStyle name="SAPBEXexcGood2 2 5" xfId="6569" xr:uid="{00000000-0005-0000-0000-0000A8190000}"/>
    <cellStyle name="SAPBEXexcGood2 2 6" xfId="6570" xr:uid="{00000000-0005-0000-0000-0000A9190000}"/>
    <cellStyle name="SAPBEXexcGood2 2 7" xfId="6571" xr:uid="{00000000-0005-0000-0000-0000AA190000}"/>
    <cellStyle name="SAPBEXexcGood2 2 8" xfId="6572" xr:uid="{00000000-0005-0000-0000-0000AB190000}"/>
    <cellStyle name="SAPBEXexcGood2 2 9" xfId="6573" xr:uid="{00000000-0005-0000-0000-0000AC190000}"/>
    <cellStyle name="SAPBEXexcGood2 3" xfId="6574" xr:uid="{00000000-0005-0000-0000-0000AD190000}"/>
    <cellStyle name="SAPBEXexcGood2 3 10" xfId="6575" xr:uid="{00000000-0005-0000-0000-0000AE190000}"/>
    <cellStyle name="SAPBEXexcGood2 3 11" xfId="6576" xr:uid="{00000000-0005-0000-0000-0000AF190000}"/>
    <cellStyle name="SAPBEXexcGood2 3 12" xfId="6577" xr:uid="{00000000-0005-0000-0000-0000B0190000}"/>
    <cellStyle name="SAPBEXexcGood2 3 13" xfId="6578" xr:uid="{00000000-0005-0000-0000-0000B1190000}"/>
    <cellStyle name="SAPBEXexcGood2 3 2" xfId="6579" xr:uid="{00000000-0005-0000-0000-0000B2190000}"/>
    <cellStyle name="SAPBEXexcGood2 3 3" xfId="6580" xr:uid="{00000000-0005-0000-0000-0000B3190000}"/>
    <cellStyle name="SAPBEXexcGood2 3 4" xfId="6581" xr:uid="{00000000-0005-0000-0000-0000B4190000}"/>
    <cellStyle name="SAPBEXexcGood2 3 5" xfId="6582" xr:uid="{00000000-0005-0000-0000-0000B5190000}"/>
    <cellStyle name="SAPBEXexcGood2 3 6" xfId="6583" xr:uid="{00000000-0005-0000-0000-0000B6190000}"/>
    <cellStyle name="SAPBEXexcGood2 3 7" xfId="6584" xr:uid="{00000000-0005-0000-0000-0000B7190000}"/>
    <cellStyle name="SAPBEXexcGood2 3 8" xfId="6585" xr:uid="{00000000-0005-0000-0000-0000B8190000}"/>
    <cellStyle name="SAPBEXexcGood2 3 9" xfId="6586" xr:uid="{00000000-0005-0000-0000-0000B9190000}"/>
    <cellStyle name="SAPBEXexcGood2 4" xfId="6587" xr:uid="{00000000-0005-0000-0000-0000BA190000}"/>
    <cellStyle name="SAPBEXexcGood2 4 10" xfId="6588" xr:uid="{00000000-0005-0000-0000-0000BB190000}"/>
    <cellStyle name="SAPBEXexcGood2 4 11" xfId="6589" xr:uid="{00000000-0005-0000-0000-0000BC190000}"/>
    <cellStyle name="SAPBEXexcGood2 4 12" xfId="6590" xr:uid="{00000000-0005-0000-0000-0000BD190000}"/>
    <cellStyle name="SAPBEXexcGood2 4 13" xfId="6591" xr:uid="{00000000-0005-0000-0000-0000BE190000}"/>
    <cellStyle name="SAPBEXexcGood2 4 2" xfId="6592" xr:uid="{00000000-0005-0000-0000-0000BF190000}"/>
    <cellStyle name="SAPBEXexcGood2 4 3" xfId="6593" xr:uid="{00000000-0005-0000-0000-0000C0190000}"/>
    <cellStyle name="SAPBEXexcGood2 4 4" xfId="6594" xr:uid="{00000000-0005-0000-0000-0000C1190000}"/>
    <cellStyle name="SAPBEXexcGood2 4 5" xfId="6595" xr:uid="{00000000-0005-0000-0000-0000C2190000}"/>
    <cellStyle name="SAPBEXexcGood2 4 6" xfId="6596" xr:uid="{00000000-0005-0000-0000-0000C3190000}"/>
    <cellStyle name="SAPBEXexcGood2 4 7" xfId="6597" xr:uid="{00000000-0005-0000-0000-0000C4190000}"/>
    <cellStyle name="SAPBEXexcGood2 4 8" xfId="6598" xr:uid="{00000000-0005-0000-0000-0000C5190000}"/>
    <cellStyle name="SAPBEXexcGood2 4 9" xfId="6599" xr:uid="{00000000-0005-0000-0000-0000C6190000}"/>
    <cellStyle name="SAPBEXexcGood2 5" xfId="6600" xr:uid="{00000000-0005-0000-0000-0000C7190000}"/>
    <cellStyle name="SAPBEXexcGood2 5 10" xfId="6601" xr:uid="{00000000-0005-0000-0000-0000C8190000}"/>
    <cellStyle name="SAPBEXexcGood2 5 2" xfId="6602" xr:uid="{00000000-0005-0000-0000-0000C9190000}"/>
    <cellStyle name="SAPBEXexcGood2 5 3" xfId="6603" xr:uid="{00000000-0005-0000-0000-0000CA190000}"/>
    <cellStyle name="SAPBEXexcGood2 5 4" xfId="6604" xr:uid="{00000000-0005-0000-0000-0000CB190000}"/>
    <cellStyle name="SAPBEXexcGood2 5 5" xfId="6605" xr:uid="{00000000-0005-0000-0000-0000CC190000}"/>
    <cellStyle name="SAPBEXexcGood2 5 6" xfId="6606" xr:uid="{00000000-0005-0000-0000-0000CD190000}"/>
    <cellStyle name="SAPBEXexcGood2 5 7" xfId="6607" xr:uid="{00000000-0005-0000-0000-0000CE190000}"/>
    <cellStyle name="SAPBEXexcGood2 5 8" xfId="6608" xr:uid="{00000000-0005-0000-0000-0000CF190000}"/>
    <cellStyle name="SAPBEXexcGood2 5 9" xfId="6609" xr:uid="{00000000-0005-0000-0000-0000D0190000}"/>
    <cellStyle name="SAPBEXexcGood2 6" xfId="6610" xr:uid="{00000000-0005-0000-0000-0000D1190000}"/>
    <cellStyle name="SAPBEXexcGood2 6 10" xfId="6611" xr:uid="{00000000-0005-0000-0000-0000D2190000}"/>
    <cellStyle name="SAPBEXexcGood2 6 2" xfId="6612" xr:uid="{00000000-0005-0000-0000-0000D3190000}"/>
    <cellStyle name="SAPBEXexcGood2 6 3" xfId="6613" xr:uid="{00000000-0005-0000-0000-0000D4190000}"/>
    <cellStyle name="SAPBEXexcGood2 6 4" xfId="6614" xr:uid="{00000000-0005-0000-0000-0000D5190000}"/>
    <cellStyle name="SAPBEXexcGood2 6 5" xfId="6615" xr:uid="{00000000-0005-0000-0000-0000D6190000}"/>
    <cellStyle name="SAPBEXexcGood2 6 6" xfId="6616" xr:uid="{00000000-0005-0000-0000-0000D7190000}"/>
    <cellStyle name="SAPBEXexcGood2 6 7" xfId="6617" xr:uid="{00000000-0005-0000-0000-0000D8190000}"/>
    <cellStyle name="SAPBEXexcGood2 6 8" xfId="6618" xr:uid="{00000000-0005-0000-0000-0000D9190000}"/>
    <cellStyle name="SAPBEXexcGood2 6 9" xfId="6619" xr:uid="{00000000-0005-0000-0000-0000DA190000}"/>
    <cellStyle name="SAPBEXexcGood2 7" xfId="6620" xr:uid="{00000000-0005-0000-0000-0000DB190000}"/>
    <cellStyle name="SAPBEXexcGood2 8" xfId="6621" xr:uid="{00000000-0005-0000-0000-0000DC190000}"/>
    <cellStyle name="SAPBEXexcGood2 9" xfId="6622" xr:uid="{00000000-0005-0000-0000-0000DD190000}"/>
    <cellStyle name="SAPBEXexcGood3" xfId="6623" xr:uid="{00000000-0005-0000-0000-0000DE190000}"/>
    <cellStyle name="SAPBEXexcGood3 2" xfId="6624" xr:uid="{00000000-0005-0000-0000-0000DF190000}"/>
    <cellStyle name="SAPBEXexcGood3 2 10" xfId="6625" xr:uid="{00000000-0005-0000-0000-0000E0190000}"/>
    <cellStyle name="SAPBEXexcGood3 2 11" xfId="6626" xr:uid="{00000000-0005-0000-0000-0000E1190000}"/>
    <cellStyle name="SAPBEXexcGood3 2 2" xfId="6627" xr:uid="{00000000-0005-0000-0000-0000E2190000}"/>
    <cellStyle name="SAPBEXexcGood3 2 3" xfId="6628" xr:uid="{00000000-0005-0000-0000-0000E3190000}"/>
    <cellStyle name="SAPBEXexcGood3 2 4" xfId="6629" xr:uid="{00000000-0005-0000-0000-0000E4190000}"/>
    <cellStyle name="SAPBEXexcGood3 2 5" xfId="6630" xr:uid="{00000000-0005-0000-0000-0000E5190000}"/>
    <cellStyle name="SAPBEXexcGood3 2 6" xfId="6631" xr:uid="{00000000-0005-0000-0000-0000E6190000}"/>
    <cellStyle name="SAPBEXexcGood3 2 7" xfId="6632" xr:uid="{00000000-0005-0000-0000-0000E7190000}"/>
    <cellStyle name="SAPBEXexcGood3 2 8" xfId="6633" xr:uid="{00000000-0005-0000-0000-0000E8190000}"/>
    <cellStyle name="SAPBEXexcGood3 2 9" xfId="6634" xr:uid="{00000000-0005-0000-0000-0000E9190000}"/>
    <cellStyle name="SAPBEXexcGood3 3" xfId="6635" xr:uid="{00000000-0005-0000-0000-0000EA190000}"/>
    <cellStyle name="SAPBEXexcGood3 3 10" xfId="6636" xr:uid="{00000000-0005-0000-0000-0000EB190000}"/>
    <cellStyle name="SAPBEXexcGood3 3 11" xfId="6637" xr:uid="{00000000-0005-0000-0000-0000EC190000}"/>
    <cellStyle name="SAPBEXexcGood3 3 12" xfId="6638" xr:uid="{00000000-0005-0000-0000-0000ED190000}"/>
    <cellStyle name="SAPBEXexcGood3 3 13" xfId="6639" xr:uid="{00000000-0005-0000-0000-0000EE190000}"/>
    <cellStyle name="SAPBEXexcGood3 3 2" xfId="6640" xr:uid="{00000000-0005-0000-0000-0000EF190000}"/>
    <cellStyle name="SAPBEXexcGood3 3 3" xfId="6641" xr:uid="{00000000-0005-0000-0000-0000F0190000}"/>
    <cellStyle name="SAPBEXexcGood3 3 4" xfId="6642" xr:uid="{00000000-0005-0000-0000-0000F1190000}"/>
    <cellStyle name="SAPBEXexcGood3 3 5" xfId="6643" xr:uid="{00000000-0005-0000-0000-0000F2190000}"/>
    <cellStyle name="SAPBEXexcGood3 3 6" xfId="6644" xr:uid="{00000000-0005-0000-0000-0000F3190000}"/>
    <cellStyle name="SAPBEXexcGood3 3 7" xfId="6645" xr:uid="{00000000-0005-0000-0000-0000F4190000}"/>
    <cellStyle name="SAPBEXexcGood3 3 8" xfId="6646" xr:uid="{00000000-0005-0000-0000-0000F5190000}"/>
    <cellStyle name="SAPBEXexcGood3 3 9" xfId="6647" xr:uid="{00000000-0005-0000-0000-0000F6190000}"/>
    <cellStyle name="SAPBEXexcGood3 4" xfId="6648" xr:uid="{00000000-0005-0000-0000-0000F7190000}"/>
    <cellStyle name="SAPBEXexcGood3 4 10" xfId="6649" xr:uid="{00000000-0005-0000-0000-0000F8190000}"/>
    <cellStyle name="SAPBEXexcGood3 4 11" xfId="6650" xr:uid="{00000000-0005-0000-0000-0000F9190000}"/>
    <cellStyle name="SAPBEXexcGood3 4 12" xfId="6651" xr:uid="{00000000-0005-0000-0000-0000FA190000}"/>
    <cellStyle name="SAPBEXexcGood3 4 13" xfId="6652" xr:uid="{00000000-0005-0000-0000-0000FB190000}"/>
    <cellStyle name="SAPBEXexcGood3 4 2" xfId="6653" xr:uid="{00000000-0005-0000-0000-0000FC190000}"/>
    <cellStyle name="SAPBEXexcGood3 4 3" xfId="6654" xr:uid="{00000000-0005-0000-0000-0000FD190000}"/>
    <cellStyle name="SAPBEXexcGood3 4 4" xfId="6655" xr:uid="{00000000-0005-0000-0000-0000FE190000}"/>
    <cellStyle name="SAPBEXexcGood3 4 5" xfId="6656" xr:uid="{00000000-0005-0000-0000-0000FF190000}"/>
    <cellStyle name="SAPBEXexcGood3 4 6" xfId="6657" xr:uid="{00000000-0005-0000-0000-0000001A0000}"/>
    <cellStyle name="SAPBEXexcGood3 4 7" xfId="6658" xr:uid="{00000000-0005-0000-0000-0000011A0000}"/>
    <cellStyle name="SAPBEXexcGood3 4 8" xfId="6659" xr:uid="{00000000-0005-0000-0000-0000021A0000}"/>
    <cellStyle name="SAPBEXexcGood3 4 9" xfId="6660" xr:uid="{00000000-0005-0000-0000-0000031A0000}"/>
    <cellStyle name="SAPBEXexcGood3 5" xfId="6661" xr:uid="{00000000-0005-0000-0000-0000041A0000}"/>
    <cellStyle name="SAPBEXexcGood3 5 10" xfId="6662" xr:uid="{00000000-0005-0000-0000-0000051A0000}"/>
    <cellStyle name="SAPBEXexcGood3 5 2" xfId="6663" xr:uid="{00000000-0005-0000-0000-0000061A0000}"/>
    <cellStyle name="SAPBEXexcGood3 5 3" xfId="6664" xr:uid="{00000000-0005-0000-0000-0000071A0000}"/>
    <cellStyle name="SAPBEXexcGood3 5 4" xfId="6665" xr:uid="{00000000-0005-0000-0000-0000081A0000}"/>
    <cellStyle name="SAPBEXexcGood3 5 5" xfId="6666" xr:uid="{00000000-0005-0000-0000-0000091A0000}"/>
    <cellStyle name="SAPBEXexcGood3 5 6" xfId="6667" xr:uid="{00000000-0005-0000-0000-00000A1A0000}"/>
    <cellStyle name="SAPBEXexcGood3 5 7" xfId="6668" xr:uid="{00000000-0005-0000-0000-00000B1A0000}"/>
    <cellStyle name="SAPBEXexcGood3 5 8" xfId="6669" xr:uid="{00000000-0005-0000-0000-00000C1A0000}"/>
    <cellStyle name="SAPBEXexcGood3 5 9" xfId="6670" xr:uid="{00000000-0005-0000-0000-00000D1A0000}"/>
    <cellStyle name="SAPBEXexcGood3 6" xfId="6671" xr:uid="{00000000-0005-0000-0000-00000E1A0000}"/>
    <cellStyle name="SAPBEXexcGood3 6 10" xfId="6672" xr:uid="{00000000-0005-0000-0000-00000F1A0000}"/>
    <cellStyle name="SAPBEXexcGood3 6 2" xfId="6673" xr:uid="{00000000-0005-0000-0000-0000101A0000}"/>
    <cellStyle name="SAPBEXexcGood3 6 3" xfId="6674" xr:uid="{00000000-0005-0000-0000-0000111A0000}"/>
    <cellStyle name="SAPBEXexcGood3 6 4" xfId="6675" xr:uid="{00000000-0005-0000-0000-0000121A0000}"/>
    <cellStyle name="SAPBEXexcGood3 6 5" xfId="6676" xr:uid="{00000000-0005-0000-0000-0000131A0000}"/>
    <cellStyle name="SAPBEXexcGood3 6 6" xfId="6677" xr:uid="{00000000-0005-0000-0000-0000141A0000}"/>
    <cellStyle name="SAPBEXexcGood3 6 7" xfId="6678" xr:uid="{00000000-0005-0000-0000-0000151A0000}"/>
    <cellStyle name="SAPBEXexcGood3 6 8" xfId="6679" xr:uid="{00000000-0005-0000-0000-0000161A0000}"/>
    <cellStyle name="SAPBEXexcGood3 6 9" xfId="6680" xr:uid="{00000000-0005-0000-0000-0000171A0000}"/>
    <cellStyle name="SAPBEXexcGood3 7" xfId="6681" xr:uid="{00000000-0005-0000-0000-0000181A0000}"/>
    <cellStyle name="SAPBEXexcGood3 8" xfId="6682" xr:uid="{00000000-0005-0000-0000-0000191A0000}"/>
    <cellStyle name="SAPBEXexcGood3 9" xfId="6683" xr:uid="{00000000-0005-0000-0000-00001A1A0000}"/>
    <cellStyle name="SAPBEXfilterDrill" xfId="6684" xr:uid="{00000000-0005-0000-0000-00001B1A0000}"/>
    <cellStyle name="SAPBEXfilterDrill 2" xfId="6685" xr:uid="{00000000-0005-0000-0000-00001C1A0000}"/>
    <cellStyle name="SAPBEXfilterDrill 2 10" xfId="6686" xr:uid="{00000000-0005-0000-0000-00001D1A0000}"/>
    <cellStyle name="SAPBEXfilterDrill 2 11" xfId="6687" xr:uid="{00000000-0005-0000-0000-00001E1A0000}"/>
    <cellStyle name="SAPBEXfilterDrill 2 2" xfId="6688" xr:uid="{00000000-0005-0000-0000-00001F1A0000}"/>
    <cellStyle name="SAPBEXfilterDrill 2 3" xfId="6689" xr:uid="{00000000-0005-0000-0000-0000201A0000}"/>
    <cellStyle name="SAPBEXfilterDrill 2 4" xfId="6690" xr:uid="{00000000-0005-0000-0000-0000211A0000}"/>
    <cellStyle name="SAPBEXfilterDrill 2 5" xfId="6691" xr:uid="{00000000-0005-0000-0000-0000221A0000}"/>
    <cellStyle name="SAPBEXfilterDrill 2 6" xfId="6692" xr:uid="{00000000-0005-0000-0000-0000231A0000}"/>
    <cellStyle name="SAPBEXfilterDrill 2 7" xfId="6693" xr:uid="{00000000-0005-0000-0000-0000241A0000}"/>
    <cellStyle name="SAPBEXfilterDrill 2 8" xfId="6694" xr:uid="{00000000-0005-0000-0000-0000251A0000}"/>
    <cellStyle name="SAPBEXfilterDrill 2 9" xfId="6695" xr:uid="{00000000-0005-0000-0000-0000261A0000}"/>
    <cellStyle name="SAPBEXfilterDrill 3" xfId="6696" xr:uid="{00000000-0005-0000-0000-0000271A0000}"/>
    <cellStyle name="SAPBEXfilterDrill 3 10" xfId="6697" xr:uid="{00000000-0005-0000-0000-0000281A0000}"/>
    <cellStyle name="SAPBEXfilterDrill 3 11" xfId="6698" xr:uid="{00000000-0005-0000-0000-0000291A0000}"/>
    <cellStyle name="SAPBEXfilterDrill 3 12" xfId="6699" xr:uid="{00000000-0005-0000-0000-00002A1A0000}"/>
    <cellStyle name="SAPBEXfilterDrill 3 13" xfId="6700" xr:uid="{00000000-0005-0000-0000-00002B1A0000}"/>
    <cellStyle name="SAPBEXfilterDrill 3 2" xfId="6701" xr:uid="{00000000-0005-0000-0000-00002C1A0000}"/>
    <cellStyle name="SAPBEXfilterDrill 3 3" xfId="6702" xr:uid="{00000000-0005-0000-0000-00002D1A0000}"/>
    <cellStyle name="SAPBEXfilterDrill 3 4" xfId="6703" xr:uid="{00000000-0005-0000-0000-00002E1A0000}"/>
    <cellStyle name="SAPBEXfilterDrill 3 5" xfId="6704" xr:uid="{00000000-0005-0000-0000-00002F1A0000}"/>
    <cellStyle name="SAPBEXfilterDrill 3 6" xfId="6705" xr:uid="{00000000-0005-0000-0000-0000301A0000}"/>
    <cellStyle name="SAPBEXfilterDrill 3 7" xfId="6706" xr:uid="{00000000-0005-0000-0000-0000311A0000}"/>
    <cellStyle name="SAPBEXfilterDrill 3 8" xfId="6707" xr:uid="{00000000-0005-0000-0000-0000321A0000}"/>
    <cellStyle name="SAPBEXfilterDrill 3 9" xfId="6708" xr:uid="{00000000-0005-0000-0000-0000331A0000}"/>
    <cellStyle name="SAPBEXfilterDrill 4" xfId="6709" xr:uid="{00000000-0005-0000-0000-0000341A0000}"/>
    <cellStyle name="SAPBEXfilterDrill 4 10" xfId="6710" xr:uid="{00000000-0005-0000-0000-0000351A0000}"/>
    <cellStyle name="SAPBEXfilterDrill 4 11" xfId="6711" xr:uid="{00000000-0005-0000-0000-0000361A0000}"/>
    <cellStyle name="SAPBEXfilterDrill 4 12" xfId="6712" xr:uid="{00000000-0005-0000-0000-0000371A0000}"/>
    <cellStyle name="SAPBEXfilterDrill 4 13" xfId="6713" xr:uid="{00000000-0005-0000-0000-0000381A0000}"/>
    <cellStyle name="SAPBEXfilterDrill 4 2" xfId="6714" xr:uid="{00000000-0005-0000-0000-0000391A0000}"/>
    <cellStyle name="SAPBEXfilterDrill 4 3" xfId="6715" xr:uid="{00000000-0005-0000-0000-00003A1A0000}"/>
    <cellStyle name="SAPBEXfilterDrill 4 4" xfId="6716" xr:uid="{00000000-0005-0000-0000-00003B1A0000}"/>
    <cellStyle name="SAPBEXfilterDrill 4 5" xfId="6717" xr:uid="{00000000-0005-0000-0000-00003C1A0000}"/>
    <cellStyle name="SAPBEXfilterDrill 4 6" xfId="6718" xr:uid="{00000000-0005-0000-0000-00003D1A0000}"/>
    <cellStyle name="SAPBEXfilterDrill 4 7" xfId="6719" xr:uid="{00000000-0005-0000-0000-00003E1A0000}"/>
    <cellStyle name="SAPBEXfilterDrill 4 8" xfId="6720" xr:uid="{00000000-0005-0000-0000-00003F1A0000}"/>
    <cellStyle name="SAPBEXfilterDrill 4 9" xfId="6721" xr:uid="{00000000-0005-0000-0000-0000401A0000}"/>
    <cellStyle name="SAPBEXfilterDrill 5" xfId="6722" xr:uid="{00000000-0005-0000-0000-0000411A0000}"/>
    <cellStyle name="SAPBEXfilterDrill 5 10" xfId="6723" xr:uid="{00000000-0005-0000-0000-0000421A0000}"/>
    <cellStyle name="SAPBEXfilterDrill 5 2" xfId="6724" xr:uid="{00000000-0005-0000-0000-0000431A0000}"/>
    <cellStyle name="SAPBEXfilterDrill 5 3" xfId="6725" xr:uid="{00000000-0005-0000-0000-0000441A0000}"/>
    <cellStyle name="SAPBEXfilterDrill 5 4" xfId="6726" xr:uid="{00000000-0005-0000-0000-0000451A0000}"/>
    <cellStyle name="SAPBEXfilterDrill 5 5" xfId="6727" xr:uid="{00000000-0005-0000-0000-0000461A0000}"/>
    <cellStyle name="SAPBEXfilterDrill 5 6" xfId="6728" xr:uid="{00000000-0005-0000-0000-0000471A0000}"/>
    <cellStyle name="SAPBEXfilterDrill 5 7" xfId="6729" xr:uid="{00000000-0005-0000-0000-0000481A0000}"/>
    <cellStyle name="SAPBEXfilterDrill 5 8" xfId="6730" xr:uid="{00000000-0005-0000-0000-0000491A0000}"/>
    <cellStyle name="SAPBEXfilterDrill 5 9" xfId="6731" xr:uid="{00000000-0005-0000-0000-00004A1A0000}"/>
    <cellStyle name="SAPBEXfilterDrill 6" xfId="6732" xr:uid="{00000000-0005-0000-0000-00004B1A0000}"/>
    <cellStyle name="SAPBEXfilterDrill 6 10" xfId="6733" xr:uid="{00000000-0005-0000-0000-00004C1A0000}"/>
    <cellStyle name="SAPBEXfilterDrill 6 2" xfId="6734" xr:uid="{00000000-0005-0000-0000-00004D1A0000}"/>
    <cellStyle name="SAPBEXfilterDrill 6 3" xfId="6735" xr:uid="{00000000-0005-0000-0000-00004E1A0000}"/>
    <cellStyle name="SAPBEXfilterDrill 6 4" xfId="6736" xr:uid="{00000000-0005-0000-0000-00004F1A0000}"/>
    <cellStyle name="SAPBEXfilterDrill 6 5" xfId="6737" xr:uid="{00000000-0005-0000-0000-0000501A0000}"/>
    <cellStyle name="SAPBEXfilterDrill 6 6" xfId="6738" xr:uid="{00000000-0005-0000-0000-0000511A0000}"/>
    <cellStyle name="SAPBEXfilterDrill 6 7" xfId="6739" xr:uid="{00000000-0005-0000-0000-0000521A0000}"/>
    <cellStyle name="SAPBEXfilterDrill 6 8" xfId="6740" xr:uid="{00000000-0005-0000-0000-0000531A0000}"/>
    <cellStyle name="SAPBEXfilterDrill 6 9" xfId="6741" xr:uid="{00000000-0005-0000-0000-0000541A0000}"/>
    <cellStyle name="SAPBEXfilterDrill 7" xfId="6742" xr:uid="{00000000-0005-0000-0000-0000551A0000}"/>
    <cellStyle name="SAPBEXfilterDrill 8" xfId="6743" xr:uid="{00000000-0005-0000-0000-0000561A0000}"/>
    <cellStyle name="SAPBEXfilterDrill 9" xfId="6744" xr:uid="{00000000-0005-0000-0000-0000571A0000}"/>
    <cellStyle name="SAPBEXfilterItem" xfId="6745" xr:uid="{00000000-0005-0000-0000-0000581A0000}"/>
    <cellStyle name="SAPBEXfilterItem 10" xfId="6746" xr:uid="{00000000-0005-0000-0000-0000591A0000}"/>
    <cellStyle name="SAPBEXfilterItem 11" xfId="6747" xr:uid="{00000000-0005-0000-0000-00005A1A0000}"/>
    <cellStyle name="SAPBEXfilterItem 12" xfId="6748" xr:uid="{00000000-0005-0000-0000-00005B1A0000}"/>
    <cellStyle name="SAPBEXfilterItem 13" xfId="6749" xr:uid="{00000000-0005-0000-0000-00005C1A0000}"/>
    <cellStyle name="SAPBEXfilterItem 14" xfId="6750" xr:uid="{00000000-0005-0000-0000-00005D1A0000}"/>
    <cellStyle name="SAPBEXfilterItem 15" xfId="6751" xr:uid="{00000000-0005-0000-0000-00005E1A0000}"/>
    <cellStyle name="SAPBEXfilterItem 2" xfId="6752" xr:uid="{00000000-0005-0000-0000-00005F1A0000}"/>
    <cellStyle name="SAPBEXfilterItem 2 10" xfId="6753" xr:uid="{00000000-0005-0000-0000-0000601A0000}"/>
    <cellStyle name="SAPBEXfilterItem 2 11" xfId="6754" xr:uid="{00000000-0005-0000-0000-0000611A0000}"/>
    <cellStyle name="SAPBEXfilterItem 2 2" xfId="6755" xr:uid="{00000000-0005-0000-0000-0000621A0000}"/>
    <cellStyle name="SAPBEXfilterItem 2 3" xfId="6756" xr:uid="{00000000-0005-0000-0000-0000631A0000}"/>
    <cellStyle name="SAPBEXfilterItem 2 4" xfId="6757" xr:uid="{00000000-0005-0000-0000-0000641A0000}"/>
    <cellStyle name="SAPBEXfilterItem 2 5" xfId="6758" xr:uid="{00000000-0005-0000-0000-0000651A0000}"/>
    <cellStyle name="SAPBEXfilterItem 2 6" xfId="6759" xr:uid="{00000000-0005-0000-0000-0000661A0000}"/>
    <cellStyle name="SAPBEXfilterItem 2 7" xfId="6760" xr:uid="{00000000-0005-0000-0000-0000671A0000}"/>
    <cellStyle name="SAPBEXfilterItem 2 8" xfId="6761" xr:uid="{00000000-0005-0000-0000-0000681A0000}"/>
    <cellStyle name="SAPBEXfilterItem 2 9" xfId="6762" xr:uid="{00000000-0005-0000-0000-0000691A0000}"/>
    <cellStyle name="SAPBEXfilterItem 3" xfId="6763" xr:uid="{00000000-0005-0000-0000-00006A1A0000}"/>
    <cellStyle name="SAPBEXfilterItem 3 10" xfId="6764" xr:uid="{00000000-0005-0000-0000-00006B1A0000}"/>
    <cellStyle name="SAPBEXfilterItem 3 11" xfId="6765" xr:uid="{00000000-0005-0000-0000-00006C1A0000}"/>
    <cellStyle name="SAPBEXfilterItem 3 12" xfId="6766" xr:uid="{00000000-0005-0000-0000-00006D1A0000}"/>
    <cellStyle name="SAPBEXfilterItem 3 13" xfId="6767" xr:uid="{00000000-0005-0000-0000-00006E1A0000}"/>
    <cellStyle name="SAPBEXfilterItem 3 14" xfId="6768" xr:uid="{00000000-0005-0000-0000-00006F1A0000}"/>
    <cellStyle name="SAPBEXfilterItem 3 2" xfId="6769" xr:uid="{00000000-0005-0000-0000-0000701A0000}"/>
    <cellStyle name="SAPBEXfilterItem 3 3" xfId="6770" xr:uid="{00000000-0005-0000-0000-0000711A0000}"/>
    <cellStyle name="SAPBEXfilterItem 3 4" xfId="6771" xr:uid="{00000000-0005-0000-0000-0000721A0000}"/>
    <cellStyle name="SAPBEXfilterItem 3 5" xfId="6772" xr:uid="{00000000-0005-0000-0000-0000731A0000}"/>
    <cellStyle name="SAPBEXfilterItem 3 6" xfId="6773" xr:uid="{00000000-0005-0000-0000-0000741A0000}"/>
    <cellStyle name="SAPBEXfilterItem 3 7" xfId="6774" xr:uid="{00000000-0005-0000-0000-0000751A0000}"/>
    <cellStyle name="SAPBEXfilterItem 3 8" xfId="6775" xr:uid="{00000000-0005-0000-0000-0000761A0000}"/>
    <cellStyle name="SAPBEXfilterItem 3 9" xfId="6776" xr:uid="{00000000-0005-0000-0000-0000771A0000}"/>
    <cellStyle name="SAPBEXfilterItem 4" xfId="6777" xr:uid="{00000000-0005-0000-0000-0000781A0000}"/>
    <cellStyle name="SAPBEXfilterItem 4 10" xfId="6778" xr:uid="{00000000-0005-0000-0000-0000791A0000}"/>
    <cellStyle name="SAPBEXfilterItem 4 11" xfId="6779" xr:uid="{00000000-0005-0000-0000-00007A1A0000}"/>
    <cellStyle name="SAPBEXfilterItem 4 12" xfId="6780" xr:uid="{00000000-0005-0000-0000-00007B1A0000}"/>
    <cellStyle name="SAPBEXfilterItem 4 13" xfId="6781" xr:uid="{00000000-0005-0000-0000-00007C1A0000}"/>
    <cellStyle name="SAPBEXfilterItem 4 14" xfId="6782" xr:uid="{00000000-0005-0000-0000-00007D1A0000}"/>
    <cellStyle name="SAPBEXfilterItem 4 2" xfId="6783" xr:uid="{00000000-0005-0000-0000-00007E1A0000}"/>
    <cellStyle name="SAPBEXfilterItem 4 3" xfId="6784" xr:uid="{00000000-0005-0000-0000-00007F1A0000}"/>
    <cellStyle name="SAPBEXfilterItem 4 4" xfId="6785" xr:uid="{00000000-0005-0000-0000-0000801A0000}"/>
    <cellStyle name="SAPBEXfilterItem 4 5" xfId="6786" xr:uid="{00000000-0005-0000-0000-0000811A0000}"/>
    <cellStyle name="SAPBEXfilterItem 4 6" xfId="6787" xr:uid="{00000000-0005-0000-0000-0000821A0000}"/>
    <cellStyle name="SAPBEXfilterItem 4 7" xfId="6788" xr:uid="{00000000-0005-0000-0000-0000831A0000}"/>
    <cellStyle name="SAPBEXfilterItem 4 8" xfId="6789" xr:uid="{00000000-0005-0000-0000-0000841A0000}"/>
    <cellStyle name="SAPBEXfilterItem 4 9" xfId="6790" xr:uid="{00000000-0005-0000-0000-0000851A0000}"/>
    <cellStyle name="SAPBEXfilterItem 5" xfId="6791" xr:uid="{00000000-0005-0000-0000-0000861A0000}"/>
    <cellStyle name="SAPBEXfilterItem 5 10" xfId="6792" xr:uid="{00000000-0005-0000-0000-0000871A0000}"/>
    <cellStyle name="SAPBEXfilterItem 5 11" xfId="6793" xr:uid="{00000000-0005-0000-0000-0000881A0000}"/>
    <cellStyle name="SAPBEXfilterItem 5 12" xfId="6794" xr:uid="{00000000-0005-0000-0000-0000891A0000}"/>
    <cellStyle name="SAPBEXfilterItem 5 13" xfId="6795" xr:uid="{00000000-0005-0000-0000-00008A1A0000}"/>
    <cellStyle name="SAPBEXfilterItem 5 14" xfId="6796" xr:uid="{00000000-0005-0000-0000-00008B1A0000}"/>
    <cellStyle name="SAPBEXfilterItem 5 15" xfId="6797" xr:uid="{00000000-0005-0000-0000-00008C1A0000}"/>
    <cellStyle name="SAPBEXfilterItem 5 16" xfId="6798" xr:uid="{00000000-0005-0000-0000-00008D1A0000}"/>
    <cellStyle name="SAPBEXfilterItem 5 17" xfId="6799" xr:uid="{00000000-0005-0000-0000-00008E1A0000}"/>
    <cellStyle name="SAPBEXfilterItem 5 18" xfId="6800" xr:uid="{00000000-0005-0000-0000-00008F1A0000}"/>
    <cellStyle name="SAPBEXfilterItem 5 19" xfId="6801" xr:uid="{00000000-0005-0000-0000-0000901A0000}"/>
    <cellStyle name="SAPBEXfilterItem 5 2" xfId="6802" xr:uid="{00000000-0005-0000-0000-0000911A0000}"/>
    <cellStyle name="SAPBEXfilterItem 5 3" xfId="6803" xr:uid="{00000000-0005-0000-0000-0000921A0000}"/>
    <cellStyle name="SAPBEXfilterItem 5 4" xfId="6804" xr:uid="{00000000-0005-0000-0000-0000931A0000}"/>
    <cellStyle name="SAPBEXfilterItem 5 5" xfId="6805" xr:uid="{00000000-0005-0000-0000-0000941A0000}"/>
    <cellStyle name="SAPBEXfilterItem 5 6" xfId="6806" xr:uid="{00000000-0005-0000-0000-0000951A0000}"/>
    <cellStyle name="SAPBEXfilterItem 5 7" xfId="6807" xr:uid="{00000000-0005-0000-0000-0000961A0000}"/>
    <cellStyle name="SAPBEXfilterItem 5 8" xfId="6808" xr:uid="{00000000-0005-0000-0000-0000971A0000}"/>
    <cellStyle name="SAPBEXfilterItem 5 9" xfId="6809" xr:uid="{00000000-0005-0000-0000-0000981A0000}"/>
    <cellStyle name="SAPBEXfilterItem 6" xfId="6810" xr:uid="{00000000-0005-0000-0000-0000991A0000}"/>
    <cellStyle name="SAPBEXfilterItem 6 10" xfId="6811" xr:uid="{00000000-0005-0000-0000-00009A1A0000}"/>
    <cellStyle name="SAPBEXfilterItem 6 11" xfId="6812" xr:uid="{00000000-0005-0000-0000-00009B1A0000}"/>
    <cellStyle name="SAPBEXfilterItem 6 12" xfId="6813" xr:uid="{00000000-0005-0000-0000-00009C1A0000}"/>
    <cellStyle name="SAPBEXfilterItem 6 13" xfId="6814" xr:uid="{00000000-0005-0000-0000-00009D1A0000}"/>
    <cellStyle name="SAPBEXfilterItem 6 14" xfId="6815" xr:uid="{00000000-0005-0000-0000-00009E1A0000}"/>
    <cellStyle name="SAPBEXfilterItem 6 15" xfId="6816" xr:uid="{00000000-0005-0000-0000-00009F1A0000}"/>
    <cellStyle name="SAPBEXfilterItem 6 16" xfId="6817" xr:uid="{00000000-0005-0000-0000-0000A01A0000}"/>
    <cellStyle name="SAPBEXfilterItem 6 2" xfId="6818" xr:uid="{00000000-0005-0000-0000-0000A11A0000}"/>
    <cellStyle name="SAPBEXfilterItem 6 3" xfId="6819" xr:uid="{00000000-0005-0000-0000-0000A21A0000}"/>
    <cellStyle name="SAPBEXfilterItem 6 4" xfId="6820" xr:uid="{00000000-0005-0000-0000-0000A31A0000}"/>
    <cellStyle name="SAPBEXfilterItem 6 5" xfId="6821" xr:uid="{00000000-0005-0000-0000-0000A41A0000}"/>
    <cellStyle name="SAPBEXfilterItem 6 6" xfId="6822" xr:uid="{00000000-0005-0000-0000-0000A51A0000}"/>
    <cellStyle name="SAPBEXfilterItem 6 7" xfId="6823" xr:uid="{00000000-0005-0000-0000-0000A61A0000}"/>
    <cellStyle name="SAPBEXfilterItem 6 8" xfId="6824" xr:uid="{00000000-0005-0000-0000-0000A71A0000}"/>
    <cellStyle name="SAPBEXfilterItem 6 9" xfId="6825" xr:uid="{00000000-0005-0000-0000-0000A81A0000}"/>
    <cellStyle name="SAPBEXfilterItem 7" xfId="6826" xr:uid="{00000000-0005-0000-0000-0000A91A0000}"/>
    <cellStyle name="SAPBEXfilterItem 7 10" xfId="6827" xr:uid="{00000000-0005-0000-0000-0000AA1A0000}"/>
    <cellStyle name="SAPBEXfilterItem 7 11" xfId="6828" xr:uid="{00000000-0005-0000-0000-0000AB1A0000}"/>
    <cellStyle name="SAPBEXfilterItem 7 12" xfId="6829" xr:uid="{00000000-0005-0000-0000-0000AC1A0000}"/>
    <cellStyle name="SAPBEXfilterItem 7 13" xfId="6830" xr:uid="{00000000-0005-0000-0000-0000AD1A0000}"/>
    <cellStyle name="SAPBEXfilterItem 7 14" xfId="6831" xr:uid="{00000000-0005-0000-0000-0000AE1A0000}"/>
    <cellStyle name="SAPBEXfilterItem 7 15" xfId="6832" xr:uid="{00000000-0005-0000-0000-0000AF1A0000}"/>
    <cellStyle name="SAPBEXfilterItem 7 16" xfId="6833" xr:uid="{00000000-0005-0000-0000-0000B01A0000}"/>
    <cellStyle name="SAPBEXfilterItem 7 2" xfId="6834" xr:uid="{00000000-0005-0000-0000-0000B11A0000}"/>
    <cellStyle name="SAPBEXfilterItem 7 3" xfId="6835" xr:uid="{00000000-0005-0000-0000-0000B21A0000}"/>
    <cellStyle name="SAPBEXfilterItem 7 4" xfId="6836" xr:uid="{00000000-0005-0000-0000-0000B31A0000}"/>
    <cellStyle name="SAPBEXfilterItem 7 5" xfId="6837" xr:uid="{00000000-0005-0000-0000-0000B41A0000}"/>
    <cellStyle name="SAPBEXfilterItem 7 6" xfId="6838" xr:uid="{00000000-0005-0000-0000-0000B51A0000}"/>
    <cellStyle name="SAPBEXfilterItem 7 7" xfId="6839" xr:uid="{00000000-0005-0000-0000-0000B61A0000}"/>
    <cellStyle name="SAPBEXfilterItem 7 8" xfId="6840" xr:uid="{00000000-0005-0000-0000-0000B71A0000}"/>
    <cellStyle name="SAPBEXfilterItem 7 9" xfId="6841" xr:uid="{00000000-0005-0000-0000-0000B81A0000}"/>
    <cellStyle name="SAPBEXfilterItem 8" xfId="6842" xr:uid="{00000000-0005-0000-0000-0000B91A0000}"/>
    <cellStyle name="SAPBEXfilterItem 9" xfId="6843" xr:uid="{00000000-0005-0000-0000-0000BA1A0000}"/>
    <cellStyle name="SAPBEXfilterText" xfId="6844" xr:uid="{00000000-0005-0000-0000-0000BB1A0000}"/>
    <cellStyle name="SAPBEXfilterText 2" xfId="6845" xr:uid="{00000000-0005-0000-0000-0000BC1A0000}"/>
    <cellStyle name="SAPBEXfilterText 3" xfId="6846" xr:uid="{00000000-0005-0000-0000-0000BD1A0000}"/>
    <cellStyle name="SAPBEXformats" xfId="6847" xr:uid="{00000000-0005-0000-0000-0000BE1A0000}"/>
    <cellStyle name="SAPBEXformats 10" xfId="6848" xr:uid="{00000000-0005-0000-0000-0000BF1A0000}"/>
    <cellStyle name="SAPBEXformats 2" xfId="6849" xr:uid="{00000000-0005-0000-0000-0000C01A0000}"/>
    <cellStyle name="SAPBEXformats 2 2" xfId="6850" xr:uid="{00000000-0005-0000-0000-0000C11A0000}"/>
    <cellStyle name="SAPBEXformats 2 2 10" xfId="6851" xr:uid="{00000000-0005-0000-0000-0000C21A0000}"/>
    <cellStyle name="SAPBEXformats 2 2 11" xfId="6852" xr:uid="{00000000-0005-0000-0000-0000C31A0000}"/>
    <cellStyle name="SAPBEXformats 2 2 12" xfId="6853" xr:uid="{00000000-0005-0000-0000-0000C41A0000}"/>
    <cellStyle name="SAPBEXformats 2 2 13" xfId="6854" xr:uid="{00000000-0005-0000-0000-0000C51A0000}"/>
    <cellStyle name="SAPBEXformats 2 2 2" xfId="6855" xr:uid="{00000000-0005-0000-0000-0000C61A0000}"/>
    <cellStyle name="SAPBEXformats 2 2 3" xfId="6856" xr:uid="{00000000-0005-0000-0000-0000C71A0000}"/>
    <cellStyle name="SAPBEXformats 2 2 4" xfId="6857" xr:uid="{00000000-0005-0000-0000-0000C81A0000}"/>
    <cellStyle name="SAPBEXformats 2 2 5" xfId="6858" xr:uid="{00000000-0005-0000-0000-0000C91A0000}"/>
    <cellStyle name="SAPBEXformats 2 2 6" xfId="6859" xr:uid="{00000000-0005-0000-0000-0000CA1A0000}"/>
    <cellStyle name="SAPBEXformats 2 2 7" xfId="6860" xr:uid="{00000000-0005-0000-0000-0000CB1A0000}"/>
    <cellStyle name="SAPBEXformats 2 2 8" xfId="6861" xr:uid="{00000000-0005-0000-0000-0000CC1A0000}"/>
    <cellStyle name="SAPBEXformats 2 2 9" xfId="6862" xr:uid="{00000000-0005-0000-0000-0000CD1A0000}"/>
    <cellStyle name="SAPBEXformats 2 3" xfId="6863" xr:uid="{00000000-0005-0000-0000-0000CE1A0000}"/>
    <cellStyle name="SAPBEXformats 2 3 10" xfId="6864" xr:uid="{00000000-0005-0000-0000-0000CF1A0000}"/>
    <cellStyle name="SAPBEXformats 2 3 2" xfId="6865" xr:uid="{00000000-0005-0000-0000-0000D01A0000}"/>
    <cellStyle name="SAPBEXformats 2 3 3" xfId="6866" xr:uid="{00000000-0005-0000-0000-0000D11A0000}"/>
    <cellStyle name="SAPBEXformats 2 3 4" xfId="6867" xr:uid="{00000000-0005-0000-0000-0000D21A0000}"/>
    <cellStyle name="SAPBEXformats 2 3 5" xfId="6868" xr:uid="{00000000-0005-0000-0000-0000D31A0000}"/>
    <cellStyle name="SAPBEXformats 2 3 6" xfId="6869" xr:uid="{00000000-0005-0000-0000-0000D41A0000}"/>
    <cellStyle name="SAPBEXformats 2 3 7" xfId="6870" xr:uid="{00000000-0005-0000-0000-0000D51A0000}"/>
    <cellStyle name="SAPBEXformats 2 3 8" xfId="6871" xr:uid="{00000000-0005-0000-0000-0000D61A0000}"/>
    <cellStyle name="SAPBEXformats 2 3 9" xfId="6872" xr:uid="{00000000-0005-0000-0000-0000D71A0000}"/>
    <cellStyle name="SAPBEXformats 2 4" xfId="6873" xr:uid="{00000000-0005-0000-0000-0000D81A0000}"/>
    <cellStyle name="SAPBEXformats 2 4 10" xfId="6874" xr:uid="{00000000-0005-0000-0000-0000D91A0000}"/>
    <cellStyle name="SAPBEXformats 2 4 2" xfId="6875" xr:uid="{00000000-0005-0000-0000-0000DA1A0000}"/>
    <cellStyle name="SAPBEXformats 2 4 3" xfId="6876" xr:uid="{00000000-0005-0000-0000-0000DB1A0000}"/>
    <cellStyle name="SAPBEXformats 2 4 4" xfId="6877" xr:uid="{00000000-0005-0000-0000-0000DC1A0000}"/>
    <cellStyle name="SAPBEXformats 2 4 5" xfId="6878" xr:uid="{00000000-0005-0000-0000-0000DD1A0000}"/>
    <cellStyle name="SAPBEXformats 2 4 6" xfId="6879" xr:uid="{00000000-0005-0000-0000-0000DE1A0000}"/>
    <cellStyle name="SAPBEXformats 2 4 7" xfId="6880" xr:uid="{00000000-0005-0000-0000-0000DF1A0000}"/>
    <cellStyle name="SAPBEXformats 2 4 8" xfId="6881" xr:uid="{00000000-0005-0000-0000-0000E01A0000}"/>
    <cellStyle name="SAPBEXformats 2 4 9" xfId="6882" xr:uid="{00000000-0005-0000-0000-0000E11A0000}"/>
    <cellStyle name="SAPBEXformats 2 5" xfId="6883" xr:uid="{00000000-0005-0000-0000-0000E21A0000}"/>
    <cellStyle name="SAPBEXformats 2 6" xfId="6884" xr:uid="{00000000-0005-0000-0000-0000E31A0000}"/>
    <cellStyle name="SAPBEXformats 2 7" xfId="6885" xr:uid="{00000000-0005-0000-0000-0000E41A0000}"/>
    <cellStyle name="SAPBEXformats 2 8" xfId="6886" xr:uid="{00000000-0005-0000-0000-0000E51A0000}"/>
    <cellStyle name="SAPBEXformats 2 9" xfId="6887" xr:uid="{00000000-0005-0000-0000-0000E61A0000}"/>
    <cellStyle name="SAPBEXformats 3" xfId="6888" xr:uid="{00000000-0005-0000-0000-0000E71A0000}"/>
    <cellStyle name="SAPBEXformats 3 10" xfId="6889" xr:uid="{00000000-0005-0000-0000-0000E81A0000}"/>
    <cellStyle name="SAPBEXformats 3 11" xfId="6890" xr:uid="{00000000-0005-0000-0000-0000E91A0000}"/>
    <cellStyle name="SAPBEXformats 3 2" xfId="6891" xr:uid="{00000000-0005-0000-0000-0000EA1A0000}"/>
    <cellStyle name="SAPBEXformats 3 3" xfId="6892" xr:uid="{00000000-0005-0000-0000-0000EB1A0000}"/>
    <cellStyle name="SAPBEXformats 3 4" xfId="6893" xr:uid="{00000000-0005-0000-0000-0000EC1A0000}"/>
    <cellStyle name="SAPBEXformats 3 5" xfId="6894" xr:uid="{00000000-0005-0000-0000-0000ED1A0000}"/>
    <cellStyle name="SAPBEXformats 3 6" xfId="6895" xr:uid="{00000000-0005-0000-0000-0000EE1A0000}"/>
    <cellStyle name="SAPBEXformats 3 7" xfId="6896" xr:uid="{00000000-0005-0000-0000-0000EF1A0000}"/>
    <cellStyle name="SAPBEXformats 3 8" xfId="6897" xr:uid="{00000000-0005-0000-0000-0000F01A0000}"/>
    <cellStyle name="SAPBEXformats 3 9" xfId="6898" xr:uid="{00000000-0005-0000-0000-0000F11A0000}"/>
    <cellStyle name="SAPBEXformats 4" xfId="6899" xr:uid="{00000000-0005-0000-0000-0000F21A0000}"/>
    <cellStyle name="SAPBEXformats 4 10" xfId="6900" xr:uid="{00000000-0005-0000-0000-0000F31A0000}"/>
    <cellStyle name="SAPBEXformats 4 11" xfId="6901" xr:uid="{00000000-0005-0000-0000-0000F41A0000}"/>
    <cellStyle name="SAPBEXformats 4 12" xfId="6902" xr:uid="{00000000-0005-0000-0000-0000F51A0000}"/>
    <cellStyle name="SAPBEXformats 4 13" xfId="6903" xr:uid="{00000000-0005-0000-0000-0000F61A0000}"/>
    <cellStyle name="SAPBEXformats 4 2" xfId="6904" xr:uid="{00000000-0005-0000-0000-0000F71A0000}"/>
    <cellStyle name="SAPBEXformats 4 3" xfId="6905" xr:uid="{00000000-0005-0000-0000-0000F81A0000}"/>
    <cellStyle name="SAPBEXformats 4 4" xfId="6906" xr:uid="{00000000-0005-0000-0000-0000F91A0000}"/>
    <cellStyle name="SAPBEXformats 4 5" xfId="6907" xr:uid="{00000000-0005-0000-0000-0000FA1A0000}"/>
    <cellStyle name="SAPBEXformats 4 6" xfId="6908" xr:uid="{00000000-0005-0000-0000-0000FB1A0000}"/>
    <cellStyle name="SAPBEXformats 4 7" xfId="6909" xr:uid="{00000000-0005-0000-0000-0000FC1A0000}"/>
    <cellStyle name="SAPBEXformats 4 8" xfId="6910" xr:uid="{00000000-0005-0000-0000-0000FD1A0000}"/>
    <cellStyle name="SAPBEXformats 4 9" xfId="6911" xr:uid="{00000000-0005-0000-0000-0000FE1A0000}"/>
    <cellStyle name="SAPBEXformats 5" xfId="6912" xr:uid="{00000000-0005-0000-0000-0000FF1A0000}"/>
    <cellStyle name="SAPBEXformats 5 10" xfId="6913" xr:uid="{00000000-0005-0000-0000-0000001B0000}"/>
    <cellStyle name="SAPBEXformats 5 11" xfId="6914" xr:uid="{00000000-0005-0000-0000-0000011B0000}"/>
    <cellStyle name="SAPBEXformats 5 12" xfId="6915" xr:uid="{00000000-0005-0000-0000-0000021B0000}"/>
    <cellStyle name="SAPBEXformats 5 13" xfId="6916" xr:uid="{00000000-0005-0000-0000-0000031B0000}"/>
    <cellStyle name="SAPBEXformats 5 2" xfId="6917" xr:uid="{00000000-0005-0000-0000-0000041B0000}"/>
    <cellStyle name="SAPBEXformats 5 3" xfId="6918" xr:uid="{00000000-0005-0000-0000-0000051B0000}"/>
    <cellStyle name="SAPBEXformats 5 4" xfId="6919" xr:uid="{00000000-0005-0000-0000-0000061B0000}"/>
    <cellStyle name="SAPBEXformats 5 5" xfId="6920" xr:uid="{00000000-0005-0000-0000-0000071B0000}"/>
    <cellStyle name="SAPBEXformats 5 6" xfId="6921" xr:uid="{00000000-0005-0000-0000-0000081B0000}"/>
    <cellStyle name="SAPBEXformats 5 7" xfId="6922" xr:uid="{00000000-0005-0000-0000-0000091B0000}"/>
    <cellStyle name="SAPBEXformats 5 8" xfId="6923" xr:uid="{00000000-0005-0000-0000-00000A1B0000}"/>
    <cellStyle name="SAPBEXformats 5 9" xfId="6924" xr:uid="{00000000-0005-0000-0000-00000B1B0000}"/>
    <cellStyle name="SAPBEXformats 6" xfId="6925" xr:uid="{00000000-0005-0000-0000-00000C1B0000}"/>
    <cellStyle name="SAPBEXformats 6 10" xfId="6926" xr:uid="{00000000-0005-0000-0000-00000D1B0000}"/>
    <cellStyle name="SAPBEXformats 6 2" xfId="6927" xr:uid="{00000000-0005-0000-0000-00000E1B0000}"/>
    <cellStyle name="SAPBEXformats 6 3" xfId="6928" xr:uid="{00000000-0005-0000-0000-00000F1B0000}"/>
    <cellStyle name="SAPBEXformats 6 4" xfId="6929" xr:uid="{00000000-0005-0000-0000-0000101B0000}"/>
    <cellStyle name="SAPBEXformats 6 5" xfId="6930" xr:uid="{00000000-0005-0000-0000-0000111B0000}"/>
    <cellStyle name="SAPBEXformats 6 6" xfId="6931" xr:uid="{00000000-0005-0000-0000-0000121B0000}"/>
    <cellStyle name="SAPBEXformats 6 7" xfId="6932" xr:uid="{00000000-0005-0000-0000-0000131B0000}"/>
    <cellStyle name="SAPBEXformats 6 8" xfId="6933" xr:uid="{00000000-0005-0000-0000-0000141B0000}"/>
    <cellStyle name="SAPBEXformats 6 9" xfId="6934" xr:uid="{00000000-0005-0000-0000-0000151B0000}"/>
    <cellStyle name="SAPBEXformats 7" xfId="6935" xr:uid="{00000000-0005-0000-0000-0000161B0000}"/>
    <cellStyle name="SAPBEXformats 7 10" xfId="6936" xr:uid="{00000000-0005-0000-0000-0000171B0000}"/>
    <cellStyle name="SAPBEXformats 7 2" xfId="6937" xr:uid="{00000000-0005-0000-0000-0000181B0000}"/>
    <cellStyle name="SAPBEXformats 7 3" xfId="6938" xr:uid="{00000000-0005-0000-0000-0000191B0000}"/>
    <cellStyle name="SAPBEXformats 7 4" xfId="6939" xr:uid="{00000000-0005-0000-0000-00001A1B0000}"/>
    <cellStyle name="SAPBEXformats 7 5" xfId="6940" xr:uid="{00000000-0005-0000-0000-00001B1B0000}"/>
    <cellStyle name="SAPBEXformats 7 6" xfId="6941" xr:uid="{00000000-0005-0000-0000-00001C1B0000}"/>
    <cellStyle name="SAPBEXformats 7 7" xfId="6942" xr:uid="{00000000-0005-0000-0000-00001D1B0000}"/>
    <cellStyle name="SAPBEXformats 7 8" xfId="6943" xr:uid="{00000000-0005-0000-0000-00001E1B0000}"/>
    <cellStyle name="SAPBEXformats 7 9" xfId="6944" xr:uid="{00000000-0005-0000-0000-00001F1B0000}"/>
    <cellStyle name="SAPBEXformats 8" xfId="6945" xr:uid="{00000000-0005-0000-0000-0000201B0000}"/>
    <cellStyle name="SAPBEXformats 9" xfId="6946" xr:uid="{00000000-0005-0000-0000-0000211B0000}"/>
    <cellStyle name="SAPBEXformats_Критерии RAB" xfId="6947" xr:uid="{00000000-0005-0000-0000-0000221B0000}"/>
    <cellStyle name="SAPBEXheaderItem" xfId="6948" xr:uid="{00000000-0005-0000-0000-0000231B0000}"/>
    <cellStyle name="SAPBEXheaderItem 10" xfId="6949" xr:uid="{00000000-0005-0000-0000-0000241B0000}"/>
    <cellStyle name="SAPBEXheaderItem 2" xfId="6950" xr:uid="{00000000-0005-0000-0000-0000251B0000}"/>
    <cellStyle name="SAPBEXheaderItem 2 2" xfId="6951" xr:uid="{00000000-0005-0000-0000-0000261B0000}"/>
    <cellStyle name="SAPBEXheaderItem 2 2 10" xfId="6952" xr:uid="{00000000-0005-0000-0000-0000271B0000}"/>
    <cellStyle name="SAPBEXheaderItem 2 2 11" xfId="6953" xr:uid="{00000000-0005-0000-0000-0000281B0000}"/>
    <cellStyle name="SAPBEXheaderItem 2 2 12" xfId="6954" xr:uid="{00000000-0005-0000-0000-0000291B0000}"/>
    <cellStyle name="SAPBEXheaderItem 2 2 13" xfId="6955" xr:uid="{00000000-0005-0000-0000-00002A1B0000}"/>
    <cellStyle name="SAPBEXheaderItem 2 2 2" xfId="6956" xr:uid="{00000000-0005-0000-0000-00002B1B0000}"/>
    <cellStyle name="SAPBEXheaderItem 2 2 3" xfId="6957" xr:uid="{00000000-0005-0000-0000-00002C1B0000}"/>
    <cellStyle name="SAPBEXheaderItem 2 2 4" xfId="6958" xr:uid="{00000000-0005-0000-0000-00002D1B0000}"/>
    <cellStyle name="SAPBEXheaderItem 2 2 5" xfId="6959" xr:uid="{00000000-0005-0000-0000-00002E1B0000}"/>
    <cellStyle name="SAPBEXheaderItem 2 2 6" xfId="6960" xr:uid="{00000000-0005-0000-0000-00002F1B0000}"/>
    <cellStyle name="SAPBEXheaderItem 2 2 7" xfId="6961" xr:uid="{00000000-0005-0000-0000-0000301B0000}"/>
    <cellStyle name="SAPBEXheaderItem 2 2 8" xfId="6962" xr:uid="{00000000-0005-0000-0000-0000311B0000}"/>
    <cellStyle name="SAPBEXheaderItem 2 2 9" xfId="6963" xr:uid="{00000000-0005-0000-0000-0000321B0000}"/>
    <cellStyle name="SAPBEXheaderItem 2 3" xfId="6964" xr:uid="{00000000-0005-0000-0000-0000331B0000}"/>
    <cellStyle name="SAPBEXheaderItem 2 3 10" xfId="6965" xr:uid="{00000000-0005-0000-0000-0000341B0000}"/>
    <cellStyle name="SAPBEXheaderItem 2 3 2" xfId="6966" xr:uid="{00000000-0005-0000-0000-0000351B0000}"/>
    <cellStyle name="SAPBEXheaderItem 2 3 3" xfId="6967" xr:uid="{00000000-0005-0000-0000-0000361B0000}"/>
    <cellStyle name="SAPBEXheaderItem 2 3 4" xfId="6968" xr:uid="{00000000-0005-0000-0000-0000371B0000}"/>
    <cellStyle name="SAPBEXheaderItem 2 3 5" xfId="6969" xr:uid="{00000000-0005-0000-0000-0000381B0000}"/>
    <cellStyle name="SAPBEXheaderItem 2 3 6" xfId="6970" xr:uid="{00000000-0005-0000-0000-0000391B0000}"/>
    <cellStyle name="SAPBEXheaderItem 2 3 7" xfId="6971" xr:uid="{00000000-0005-0000-0000-00003A1B0000}"/>
    <cellStyle name="SAPBEXheaderItem 2 3 8" xfId="6972" xr:uid="{00000000-0005-0000-0000-00003B1B0000}"/>
    <cellStyle name="SAPBEXheaderItem 2 3 9" xfId="6973" xr:uid="{00000000-0005-0000-0000-00003C1B0000}"/>
    <cellStyle name="SAPBEXheaderItem 2 4" xfId="6974" xr:uid="{00000000-0005-0000-0000-00003D1B0000}"/>
    <cellStyle name="SAPBEXheaderItem 2 4 10" xfId="6975" xr:uid="{00000000-0005-0000-0000-00003E1B0000}"/>
    <cellStyle name="SAPBEXheaderItem 2 4 2" xfId="6976" xr:uid="{00000000-0005-0000-0000-00003F1B0000}"/>
    <cellStyle name="SAPBEXheaderItem 2 4 3" xfId="6977" xr:uid="{00000000-0005-0000-0000-0000401B0000}"/>
    <cellStyle name="SAPBEXheaderItem 2 4 4" xfId="6978" xr:uid="{00000000-0005-0000-0000-0000411B0000}"/>
    <cellStyle name="SAPBEXheaderItem 2 4 5" xfId="6979" xr:uid="{00000000-0005-0000-0000-0000421B0000}"/>
    <cellStyle name="SAPBEXheaderItem 2 4 6" xfId="6980" xr:uid="{00000000-0005-0000-0000-0000431B0000}"/>
    <cellStyle name="SAPBEXheaderItem 2 4 7" xfId="6981" xr:uid="{00000000-0005-0000-0000-0000441B0000}"/>
    <cellStyle name="SAPBEXheaderItem 2 4 8" xfId="6982" xr:uid="{00000000-0005-0000-0000-0000451B0000}"/>
    <cellStyle name="SAPBEXheaderItem 2 4 9" xfId="6983" xr:uid="{00000000-0005-0000-0000-0000461B0000}"/>
    <cellStyle name="SAPBEXheaderItem 2 5" xfId="6984" xr:uid="{00000000-0005-0000-0000-0000471B0000}"/>
    <cellStyle name="SAPBEXheaderItem 2 6" xfId="6985" xr:uid="{00000000-0005-0000-0000-0000481B0000}"/>
    <cellStyle name="SAPBEXheaderItem 2 7" xfId="6986" xr:uid="{00000000-0005-0000-0000-0000491B0000}"/>
    <cellStyle name="SAPBEXheaderItem 2 8" xfId="6987" xr:uid="{00000000-0005-0000-0000-00004A1B0000}"/>
    <cellStyle name="SAPBEXheaderItem 2 9" xfId="6988" xr:uid="{00000000-0005-0000-0000-00004B1B0000}"/>
    <cellStyle name="SAPBEXheaderItem 3" xfId="6989" xr:uid="{00000000-0005-0000-0000-00004C1B0000}"/>
    <cellStyle name="SAPBEXheaderItem 3 10" xfId="6990" xr:uid="{00000000-0005-0000-0000-00004D1B0000}"/>
    <cellStyle name="SAPBEXheaderItem 3 11" xfId="6991" xr:uid="{00000000-0005-0000-0000-00004E1B0000}"/>
    <cellStyle name="SAPBEXheaderItem 3 2" xfId="6992" xr:uid="{00000000-0005-0000-0000-00004F1B0000}"/>
    <cellStyle name="SAPBEXheaderItem 3 3" xfId="6993" xr:uid="{00000000-0005-0000-0000-0000501B0000}"/>
    <cellStyle name="SAPBEXheaderItem 3 4" xfId="6994" xr:uid="{00000000-0005-0000-0000-0000511B0000}"/>
    <cellStyle name="SAPBEXheaderItem 3 5" xfId="6995" xr:uid="{00000000-0005-0000-0000-0000521B0000}"/>
    <cellStyle name="SAPBEXheaderItem 3 6" xfId="6996" xr:uid="{00000000-0005-0000-0000-0000531B0000}"/>
    <cellStyle name="SAPBEXheaderItem 3 7" xfId="6997" xr:uid="{00000000-0005-0000-0000-0000541B0000}"/>
    <cellStyle name="SAPBEXheaderItem 3 8" xfId="6998" xr:uid="{00000000-0005-0000-0000-0000551B0000}"/>
    <cellStyle name="SAPBEXheaderItem 3 9" xfId="6999" xr:uid="{00000000-0005-0000-0000-0000561B0000}"/>
    <cellStyle name="SAPBEXheaderItem 4" xfId="7000" xr:uid="{00000000-0005-0000-0000-0000571B0000}"/>
    <cellStyle name="SAPBEXheaderItem 4 10" xfId="7001" xr:uid="{00000000-0005-0000-0000-0000581B0000}"/>
    <cellStyle name="SAPBEXheaderItem 4 11" xfId="7002" xr:uid="{00000000-0005-0000-0000-0000591B0000}"/>
    <cellStyle name="SAPBEXheaderItem 4 12" xfId="7003" xr:uid="{00000000-0005-0000-0000-00005A1B0000}"/>
    <cellStyle name="SAPBEXheaderItem 4 13" xfId="7004" xr:uid="{00000000-0005-0000-0000-00005B1B0000}"/>
    <cellStyle name="SAPBEXheaderItem 4 2" xfId="7005" xr:uid="{00000000-0005-0000-0000-00005C1B0000}"/>
    <cellStyle name="SAPBEXheaderItem 4 3" xfId="7006" xr:uid="{00000000-0005-0000-0000-00005D1B0000}"/>
    <cellStyle name="SAPBEXheaderItem 4 4" xfId="7007" xr:uid="{00000000-0005-0000-0000-00005E1B0000}"/>
    <cellStyle name="SAPBEXheaderItem 4 5" xfId="7008" xr:uid="{00000000-0005-0000-0000-00005F1B0000}"/>
    <cellStyle name="SAPBEXheaderItem 4 6" xfId="7009" xr:uid="{00000000-0005-0000-0000-0000601B0000}"/>
    <cellStyle name="SAPBEXheaderItem 4 7" xfId="7010" xr:uid="{00000000-0005-0000-0000-0000611B0000}"/>
    <cellStyle name="SAPBEXheaderItem 4 8" xfId="7011" xr:uid="{00000000-0005-0000-0000-0000621B0000}"/>
    <cellStyle name="SAPBEXheaderItem 4 9" xfId="7012" xr:uid="{00000000-0005-0000-0000-0000631B0000}"/>
    <cellStyle name="SAPBEXheaderItem 5" xfId="7013" xr:uid="{00000000-0005-0000-0000-0000641B0000}"/>
    <cellStyle name="SAPBEXheaderItem 5 10" xfId="7014" xr:uid="{00000000-0005-0000-0000-0000651B0000}"/>
    <cellStyle name="SAPBEXheaderItem 5 11" xfId="7015" xr:uid="{00000000-0005-0000-0000-0000661B0000}"/>
    <cellStyle name="SAPBEXheaderItem 5 12" xfId="7016" xr:uid="{00000000-0005-0000-0000-0000671B0000}"/>
    <cellStyle name="SAPBEXheaderItem 5 13" xfId="7017" xr:uid="{00000000-0005-0000-0000-0000681B0000}"/>
    <cellStyle name="SAPBEXheaderItem 5 2" xfId="7018" xr:uid="{00000000-0005-0000-0000-0000691B0000}"/>
    <cellStyle name="SAPBEXheaderItem 5 3" xfId="7019" xr:uid="{00000000-0005-0000-0000-00006A1B0000}"/>
    <cellStyle name="SAPBEXheaderItem 5 4" xfId="7020" xr:uid="{00000000-0005-0000-0000-00006B1B0000}"/>
    <cellStyle name="SAPBEXheaderItem 5 5" xfId="7021" xr:uid="{00000000-0005-0000-0000-00006C1B0000}"/>
    <cellStyle name="SAPBEXheaderItem 5 6" xfId="7022" xr:uid="{00000000-0005-0000-0000-00006D1B0000}"/>
    <cellStyle name="SAPBEXheaderItem 5 7" xfId="7023" xr:uid="{00000000-0005-0000-0000-00006E1B0000}"/>
    <cellStyle name="SAPBEXheaderItem 5 8" xfId="7024" xr:uid="{00000000-0005-0000-0000-00006F1B0000}"/>
    <cellStyle name="SAPBEXheaderItem 5 9" xfId="7025" xr:uid="{00000000-0005-0000-0000-0000701B0000}"/>
    <cellStyle name="SAPBEXheaderItem 6" xfId="7026" xr:uid="{00000000-0005-0000-0000-0000711B0000}"/>
    <cellStyle name="SAPBEXheaderItem 6 10" xfId="7027" xr:uid="{00000000-0005-0000-0000-0000721B0000}"/>
    <cellStyle name="SAPBEXheaderItem 6 2" xfId="7028" xr:uid="{00000000-0005-0000-0000-0000731B0000}"/>
    <cellStyle name="SAPBEXheaderItem 6 3" xfId="7029" xr:uid="{00000000-0005-0000-0000-0000741B0000}"/>
    <cellStyle name="SAPBEXheaderItem 6 4" xfId="7030" xr:uid="{00000000-0005-0000-0000-0000751B0000}"/>
    <cellStyle name="SAPBEXheaderItem 6 5" xfId="7031" xr:uid="{00000000-0005-0000-0000-0000761B0000}"/>
    <cellStyle name="SAPBEXheaderItem 6 6" xfId="7032" xr:uid="{00000000-0005-0000-0000-0000771B0000}"/>
    <cellStyle name="SAPBEXheaderItem 6 7" xfId="7033" xr:uid="{00000000-0005-0000-0000-0000781B0000}"/>
    <cellStyle name="SAPBEXheaderItem 6 8" xfId="7034" xr:uid="{00000000-0005-0000-0000-0000791B0000}"/>
    <cellStyle name="SAPBEXheaderItem 6 9" xfId="7035" xr:uid="{00000000-0005-0000-0000-00007A1B0000}"/>
    <cellStyle name="SAPBEXheaderItem 7" xfId="7036" xr:uid="{00000000-0005-0000-0000-00007B1B0000}"/>
    <cellStyle name="SAPBEXheaderItem 7 10" xfId="7037" xr:uid="{00000000-0005-0000-0000-00007C1B0000}"/>
    <cellStyle name="SAPBEXheaderItem 7 2" xfId="7038" xr:uid="{00000000-0005-0000-0000-00007D1B0000}"/>
    <cellStyle name="SAPBEXheaderItem 7 3" xfId="7039" xr:uid="{00000000-0005-0000-0000-00007E1B0000}"/>
    <cellStyle name="SAPBEXheaderItem 7 4" xfId="7040" xr:uid="{00000000-0005-0000-0000-00007F1B0000}"/>
    <cellStyle name="SAPBEXheaderItem 7 5" xfId="7041" xr:uid="{00000000-0005-0000-0000-0000801B0000}"/>
    <cellStyle name="SAPBEXheaderItem 7 6" xfId="7042" xr:uid="{00000000-0005-0000-0000-0000811B0000}"/>
    <cellStyle name="SAPBEXheaderItem 7 7" xfId="7043" xr:uid="{00000000-0005-0000-0000-0000821B0000}"/>
    <cellStyle name="SAPBEXheaderItem 7 8" xfId="7044" xr:uid="{00000000-0005-0000-0000-0000831B0000}"/>
    <cellStyle name="SAPBEXheaderItem 7 9" xfId="7045" xr:uid="{00000000-0005-0000-0000-0000841B0000}"/>
    <cellStyle name="SAPBEXheaderItem 8" xfId="7046" xr:uid="{00000000-0005-0000-0000-0000851B0000}"/>
    <cellStyle name="SAPBEXheaderItem 9" xfId="7047" xr:uid="{00000000-0005-0000-0000-0000861B0000}"/>
    <cellStyle name="SAPBEXheaderText" xfId="7048" xr:uid="{00000000-0005-0000-0000-0000871B0000}"/>
    <cellStyle name="SAPBEXheaderText 10" xfId="7049" xr:uid="{00000000-0005-0000-0000-0000881B0000}"/>
    <cellStyle name="SAPBEXheaderText 2" xfId="7050" xr:uid="{00000000-0005-0000-0000-0000891B0000}"/>
    <cellStyle name="SAPBEXheaderText 2 2" xfId="7051" xr:uid="{00000000-0005-0000-0000-00008A1B0000}"/>
    <cellStyle name="SAPBEXheaderText 2 2 10" xfId="7052" xr:uid="{00000000-0005-0000-0000-00008B1B0000}"/>
    <cellStyle name="SAPBEXheaderText 2 2 11" xfId="7053" xr:uid="{00000000-0005-0000-0000-00008C1B0000}"/>
    <cellStyle name="SAPBEXheaderText 2 2 12" xfId="7054" xr:uid="{00000000-0005-0000-0000-00008D1B0000}"/>
    <cellStyle name="SAPBEXheaderText 2 2 13" xfId="7055" xr:uid="{00000000-0005-0000-0000-00008E1B0000}"/>
    <cellStyle name="SAPBEXheaderText 2 2 2" xfId="7056" xr:uid="{00000000-0005-0000-0000-00008F1B0000}"/>
    <cellStyle name="SAPBEXheaderText 2 2 3" xfId="7057" xr:uid="{00000000-0005-0000-0000-0000901B0000}"/>
    <cellStyle name="SAPBEXheaderText 2 2 4" xfId="7058" xr:uid="{00000000-0005-0000-0000-0000911B0000}"/>
    <cellStyle name="SAPBEXheaderText 2 2 5" xfId="7059" xr:uid="{00000000-0005-0000-0000-0000921B0000}"/>
    <cellStyle name="SAPBEXheaderText 2 2 6" xfId="7060" xr:uid="{00000000-0005-0000-0000-0000931B0000}"/>
    <cellStyle name="SAPBEXheaderText 2 2 7" xfId="7061" xr:uid="{00000000-0005-0000-0000-0000941B0000}"/>
    <cellStyle name="SAPBEXheaderText 2 2 8" xfId="7062" xr:uid="{00000000-0005-0000-0000-0000951B0000}"/>
    <cellStyle name="SAPBEXheaderText 2 2 9" xfId="7063" xr:uid="{00000000-0005-0000-0000-0000961B0000}"/>
    <cellStyle name="SAPBEXheaderText 2 3" xfId="7064" xr:uid="{00000000-0005-0000-0000-0000971B0000}"/>
    <cellStyle name="SAPBEXheaderText 2 3 10" xfId="7065" xr:uid="{00000000-0005-0000-0000-0000981B0000}"/>
    <cellStyle name="SAPBEXheaderText 2 3 2" xfId="7066" xr:uid="{00000000-0005-0000-0000-0000991B0000}"/>
    <cellStyle name="SAPBEXheaderText 2 3 3" xfId="7067" xr:uid="{00000000-0005-0000-0000-00009A1B0000}"/>
    <cellStyle name="SAPBEXheaderText 2 3 4" xfId="7068" xr:uid="{00000000-0005-0000-0000-00009B1B0000}"/>
    <cellStyle name="SAPBEXheaderText 2 3 5" xfId="7069" xr:uid="{00000000-0005-0000-0000-00009C1B0000}"/>
    <cellStyle name="SAPBEXheaderText 2 3 6" xfId="7070" xr:uid="{00000000-0005-0000-0000-00009D1B0000}"/>
    <cellStyle name="SAPBEXheaderText 2 3 7" xfId="7071" xr:uid="{00000000-0005-0000-0000-00009E1B0000}"/>
    <cellStyle name="SAPBEXheaderText 2 3 8" xfId="7072" xr:uid="{00000000-0005-0000-0000-00009F1B0000}"/>
    <cellStyle name="SAPBEXheaderText 2 3 9" xfId="7073" xr:uid="{00000000-0005-0000-0000-0000A01B0000}"/>
    <cellStyle name="SAPBEXheaderText 2 4" xfId="7074" xr:uid="{00000000-0005-0000-0000-0000A11B0000}"/>
    <cellStyle name="SAPBEXheaderText 2 4 10" xfId="7075" xr:uid="{00000000-0005-0000-0000-0000A21B0000}"/>
    <cellStyle name="SAPBEXheaderText 2 4 2" xfId="7076" xr:uid="{00000000-0005-0000-0000-0000A31B0000}"/>
    <cellStyle name="SAPBEXheaderText 2 4 3" xfId="7077" xr:uid="{00000000-0005-0000-0000-0000A41B0000}"/>
    <cellStyle name="SAPBEXheaderText 2 4 4" xfId="7078" xr:uid="{00000000-0005-0000-0000-0000A51B0000}"/>
    <cellStyle name="SAPBEXheaderText 2 4 5" xfId="7079" xr:uid="{00000000-0005-0000-0000-0000A61B0000}"/>
    <cellStyle name="SAPBEXheaderText 2 4 6" xfId="7080" xr:uid="{00000000-0005-0000-0000-0000A71B0000}"/>
    <cellStyle name="SAPBEXheaderText 2 4 7" xfId="7081" xr:uid="{00000000-0005-0000-0000-0000A81B0000}"/>
    <cellStyle name="SAPBEXheaderText 2 4 8" xfId="7082" xr:uid="{00000000-0005-0000-0000-0000A91B0000}"/>
    <cellStyle name="SAPBEXheaderText 2 4 9" xfId="7083" xr:uid="{00000000-0005-0000-0000-0000AA1B0000}"/>
    <cellStyle name="SAPBEXheaderText 2 5" xfId="7084" xr:uid="{00000000-0005-0000-0000-0000AB1B0000}"/>
    <cellStyle name="SAPBEXheaderText 2 6" xfId="7085" xr:uid="{00000000-0005-0000-0000-0000AC1B0000}"/>
    <cellStyle name="SAPBEXheaderText 2 7" xfId="7086" xr:uid="{00000000-0005-0000-0000-0000AD1B0000}"/>
    <cellStyle name="SAPBEXheaderText 2 8" xfId="7087" xr:uid="{00000000-0005-0000-0000-0000AE1B0000}"/>
    <cellStyle name="SAPBEXheaderText 2 9" xfId="7088" xr:uid="{00000000-0005-0000-0000-0000AF1B0000}"/>
    <cellStyle name="SAPBEXheaderText 3" xfId="7089" xr:uid="{00000000-0005-0000-0000-0000B01B0000}"/>
    <cellStyle name="SAPBEXheaderText 3 10" xfId="7090" xr:uid="{00000000-0005-0000-0000-0000B11B0000}"/>
    <cellStyle name="SAPBEXheaderText 3 11" xfId="7091" xr:uid="{00000000-0005-0000-0000-0000B21B0000}"/>
    <cellStyle name="SAPBEXheaderText 3 2" xfId="7092" xr:uid="{00000000-0005-0000-0000-0000B31B0000}"/>
    <cellStyle name="SAPBEXheaderText 3 3" xfId="7093" xr:uid="{00000000-0005-0000-0000-0000B41B0000}"/>
    <cellStyle name="SAPBEXheaderText 3 4" xfId="7094" xr:uid="{00000000-0005-0000-0000-0000B51B0000}"/>
    <cellStyle name="SAPBEXheaderText 3 5" xfId="7095" xr:uid="{00000000-0005-0000-0000-0000B61B0000}"/>
    <cellStyle name="SAPBEXheaderText 3 6" xfId="7096" xr:uid="{00000000-0005-0000-0000-0000B71B0000}"/>
    <cellStyle name="SAPBEXheaderText 3 7" xfId="7097" xr:uid="{00000000-0005-0000-0000-0000B81B0000}"/>
    <cellStyle name="SAPBEXheaderText 3 8" xfId="7098" xr:uid="{00000000-0005-0000-0000-0000B91B0000}"/>
    <cellStyle name="SAPBEXheaderText 3 9" xfId="7099" xr:uid="{00000000-0005-0000-0000-0000BA1B0000}"/>
    <cellStyle name="SAPBEXheaderText 4" xfId="7100" xr:uid="{00000000-0005-0000-0000-0000BB1B0000}"/>
    <cellStyle name="SAPBEXheaderText 4 10" xfId="7101" xr:uid="{00000000-0005-0000-0000-0000BC1B0000}"/>
    <cellStyle name="SAPBEXheaderText 4 11" xfId="7102" xr:uid="{00000000-0005-0000-0000-0000BD1B0000}"/>
    <cellStyle name="SAPBEXheaderText 4 12" xfId="7103" xr:uid="{00000000-0005-0000-0000-0000BE1B0000}"/>
    <cellStyle name="SAPBEXheaderText 4 13" xfId="7104" xr:uid="{00000000-0005-0000-0000-0000BF1B0000}"/>
    <cellStyle name="SAPBEXheaderText 4 2" xfId="7105" xr:uid="{00000000-0005-0000-0000-0000C01B0000}"/>
    <cellStyle name="SAPBEXheaderText 4 3" xfId="7106" xr:uid="{00000000-0005-0000-0000-0000C11B0000}"/>
    <cellStyle name="SAPBEXheaderText 4 4" xfId="7107" xr:uid="{00000000-0005-0000-0000-0000C21B0000}"/>
    <cellStyle name="SAPBEXheaderText 4 5" xfId="7108" xr:uid="{00000000-0005-0000-0000-0000C31B0000}"/>
    <cellStyle name="SAPBEXheaderText 4 6" xfId="7109" xr:uid="{00000000-0005-0000-0000-0000C41B0000}"/>
    <cellStyle name="SAPBEXheaderText 4 7" xfId="7110" xr:uid="{00000000-0005-0000-0000-0000C51B0000}"/>
    <cellStyle name="SAPBEXheaderText 4 8" xfId="7111" xr:uid="{00000000-0005-0000-0000-0000C61B0000}"/>
    <cellStyle name="SAPBEXheaderText 4 9" xfId="7112" xr:uid="{00000000-0005-0000-0000-0000C71B0000}"/>
    <cellStyle name="SAPBEXheaderText 5" xfId="7113" xr:uid="{00000000-0005-0000-0000-0000C81B0000}"/>
    <cellStyle name="SAPBEXheaderText 5 10" xfId="7114" xr:uid="{00000000-0005-0000-0000-0000C91B0000}"/>
    <cellStyle name="SAPBEXheaderText 5 11" xfId="7115" xr:uid="{00000000-0005-0000-0000-0000CA1B0000}"/>
    <cellStyle name="SAPBEXheaderText 5 12" xfId="7116" xr:uid="{00000000-0005-0000-0000-0000CB1B0000}"/>
    <cellStyle name="SAPBEXheaderText 5 13" xfId="7117" xr:uid="{00000000-0005-0000-0000-0000CC1B0000}"/>
    <cellStyle name="SAPBEXheaderText 5 2" xfId="7118" xr:uid="{00000000-0005-0000-0000-0000CD1B0000}"/>
    <cellStyle name="SAPBEXheaderText 5 3" xfId="7119" xr:uid="{00000000-0005-0000-0000-0000CE1B0000}"/>
    <cellStyle name="SAPBEXheaderText 5 4" xfId="7120" xr:uid="{00000000-0005-0000-0000-0000CF1B0000}"/>
    <cellStyle name="SAPBEXheaderText 5 5" xfId="7121" xr:uid="{00000000-0005-0000-0000-0000D01B0000}"/>
    <cellStyle name="SAPBEXheaderText 5 6" xfId="7122" xr:uid="{00000000-0005-0000-0000-0000D11B0000}"/>
    <cellStyle name="SAPBEXheaderText 5 7" xfId="7123" xr:uid="{00000000-0005-0000-0000-0000D21B0000}"/>
    <cellStyle name="SAPBEXheaderText 5 8" xfId="7124" xr:uid="{00000000-0005-0000-0000-0000D31B0000}"/>
    <cellStyle name="SAPBEXheaderText 5 9" xfId="7125" xr:uid="{00000000-0005-0000-0000-0000D41B0000}"/>
    <cellStyle name="SAPBEXheaderText 6" xfId="7126" xr:uid="{00000000-0005-0000-0000-0000D51B0000}"/>
    <cellStyle name="SAPBEXheaderText 6 10" xfId="7127" xr:uid="{00000000-0005-0000-0000-0000D61B0000}"/>
    <cellStyle name="SAPBEXheaderText 6 2" xfId="7128" xr:uid="{00000000-0005-0000-0000-0000D71B0000}"/>
    <cellStyle name="SAPBEXheaderText 6 3" xfId="7129" xr:uid="{00000000-0005-0000-0000-0000D81B0000}"/>
    <cellStyle name="SAPBEXheaderText 6 4" xfId="7130" xr:uid="{00000000-0005-0000-0000-0000D91B0000}"/>
    <cellStyle name="SAPBEXheaderText 6 5" xfId="7131" xr:uid="{00000000-0005-0000-0000-0000DA1B0000}"/>
    <cellStyle name="SAPBEXheaderText 6 6" xfId="7132" xr:uid="{00000000-0005-0000-0000-0000DB1B0000}"/>
    <cellStyle name="SAPBEXheaderText 6 7" xfId="7133" xr:uid="{00000000-0005-0000-0000-0000DC1B0000}"/>
    <cellStyle name="SAPBEXheaderText 6 8" xfId="7134" xr:uid="{00000000-0005-0000-0000-0000DD1B0000}"/>
    <cellStyle name="SAPBEXheaderText 6 9" xfId="7135" xr:uid="{00000000-0005-0000-0000-0000DE1B0000}"/>
    <cellStyle name="SAPBEXheaderText 7" xfId="7136" xr:uid="{00000000-0005-0000-0000-0000DF1B0000}"/>
    <cellStyle name="SAPBEXheaderText 7 10" xfId="7137" xr:uid="{00000000-0005-0000-0000-0000E01B0000}"/>
    <cellStyle name="SAPBEXheaderText 7 2" xfId="7138" xr:uid="{00000000-0005-0000-0000-0000E11B0000}"/>
    <cellStyle name="SAPBEXheaderText 7 3" xfId="7139" xr:uid="{00000000-0005-0000-0000-0000E21B0000}"/>
    <cellStyle name="SAPBEXheaderText 7 4" xfId="7140" xr:uid="{00000000-0005-0000-0000-0000E31B0000}"/>
    <cellStyle name="SAPBEXheaderText 7 5" xfId="7141" xr:uid="{00000000-0005-0000-0000-0000E41B0000}"/>
    <cellStyle name="SAPBEXheaderText 7 6" xfId="7142" xr:uid="{00000000-0005-0000-0000-0000E51B0000}"/>
    <cellStyle name="SAPBEXheaderText 7 7" xfId="7143" xr:uid="{00000000-0005-0000-0000-0000E61B0000}"/>
    <cellStyle name="SAPBEXheaderText 7 8" xfId="7144" xr:uid="{00000000-0005-0000-0000-0000E71B0000}"/>
    <cellStyle name="SAPBEXheaderText 7 9" xfId="7145" xr:uid="{00000000-0005-0000-0000-0000E81B0000}"/>
    <cellStyle name="SAPBEXheaderText 8" xfId="7146" xr:uid="{00000000-0005-0000-0000-0000E91B0000}"/>
    <cellStyle name="SAPBEXheaderText 9" xfId="7147" xr:uid="{00000000-0005-0000-0000-0000EA1B0000}"/>
    <cellStyle name="SAPBEXHLevel0" xfId="7148" xr:uid="{00000000-0005-0000-0000-0000EB1B0000}"/>
    <cellStyle name="SAPBEXHLevel0 10" xfId="7149" xr:uid="{00000000-0005-0000-0000-0000EC1B0000}"/>
    <cellStyle name="SAPBEXHLevel0 2" xfId="7150" xr:uid="{00000000-0005-0000-0000-0000ED1B0000}"/>
    <cellStyle name="SAPBEXHLevel0 2 2" xfId="7151" xr:uid="{00000000-0005-0000-0000-0000EE1B0000}"/>
    <cellStyle name="SAPBEXHLevel0 2 2 10" xfId="7152" xr:uid="{00000000-0005-0000-0000-0000EF1B0000}"/>
    <cellStyle name="SAPBEXHLevel0 2 2 11" xfId="7153" xr:uid="{00000000-0005-0000-0000-0000F01B0000}"/>
    <cellStyle name="SAPBEXHLevel0 2 2 12" xfId="7154" xr:uid="{00000000-0005-0000-0000-0000F11B0000}"/>
    <cellStyle name="SAPBEXHLevel0 2 2 13" xfId="7155" xr:uid="{00000000-0005-0000-0000-0000F21B0000}"/>
    <cellStyle name="SAPBEXHLevel0 2 2 2" xfId="7156" xr:uid="{00000000-0005-0000-0000-0000F31B0000}"/>
    <cellStyle name="SAPBEXHLevel0 2 2 3" xfId="7157" xr:uid="{00000000-0005-0000-0000-0000F41B0000}"/>
    <cellStyle name="SAPBEXHLevel0 2 2 4" xfId="7158" xr:uid="{00000000-0005-0000-0000-0000F51B0000}"/>
    <cellStyle name="SAPBEXHLevel0 2 2 5" xfId="7159" xr:uid="{00000000-0005-0000-0000-0000F61B0000}"/>
    <cellStyle name="SAPBEXHLevel0 2 2 6" xfId="7160" xr:uid="{00000000-0005-0000-0000-0000F71B0000}"/>
    <cellStyle name="SAPBEXHLevel0 2 2 7" xfId="7161" xr:uid="{00000000-0005-0000-0000-0000F81B0000}"/>
    <cellStyle name="SAPBEXHLevel0 2 2 8" xfId="7162" xr:uid="{00000000-0005-0000-0000-0000F91B0000}"/>
    <cellStyle name="SAPBEXHLevel0 2 2 9" xfId="7163" xr:uid="{00000000-0005-0000-0000-0000FA1B0000}"/>
    <cellStyle name="SAPBEXHLevel0 2 3" xfId="7164" xr:uid="{00000000-0005-0000-0000-0000FB1B0000}"/>
    <cellStyle name="SAPBEXHLevel0 2 3 10" xfId="7165" xr:uid="{00000000-0005-0000-0000-0000FC1B0000}"/>
    <cellStyle name="SAPBEXHLevel0 2 3 2" xfId="7166" xr:uid="{00000000-0005-0000-0000-0000FD1B0000}"/>
    <cellStyle name="SAPBEXHLevel0 2 3 3" xfId="7167" xr:uid="{00000000-0005-0000-0000-0000FE1B0000}"/>
    <cellStyle name="SAPBEXHLevel0 2 3 4" xfId="7168" xr:uid="{00000000-0005-0000-0000-0000FF1B0000}"/>
    <cellStyle name="SAPBEXHLevel0 2 3 5" xfId="7169" xr:uid="{00000000-0005-0000-0000-0000001C0000}"/>
    <cellStyle name="SAPBEXHLevel0 2 3 6" xfId="7170" xr:uid="{00000000-0005-0000-0000-0000011C0000}"/>
    <cellStyle name="SAPBEXHLevel0 2 3 7" xfId="7171" xr:uid="{00000000-0005-0000-0000-0000021C0000}"/>
    <cellStyle name="SAPBEXHLevel0 2 3 8" xfId="7172" xr:uid="{00000000-0005-0000-0000-0000031C0000}"/>
    <cellStyle name="SAPBEXHLevel0 2 3 9" xfId="7173" xr:uid="{00000000-0005-0000-0000-0000041C0000}"/>
    <cellStyle name="SAPBEXHLevel0 2 4" xfId="7174" xr:uid="{00000000-0005-0000-0000-0000051C0000}"/>
    <cellStyle name="SAPBEXHLevel0 2 4 10" xfId="7175" xr:uid="{00000000-0005-0000-0000-0000061C0000}"/>
    <cellStyle name="SAPBEXHLevel0 2 4 2" xfId="7176" xr:uid="{00000000-0005-0000-0000-0000071C0000}"/>
    <cellStyle name="SAPBEXHLevel0 2 4 3" xfId="7177" xr:uid="{00000000-0005-0000-0000-0000081C0000}"/>
    <cellStyle name="SAPBEXHLevel0 2 4 4" xfId="7178" xr:uid="{00000000-0005-0000-0000-0000091C0000}"/>
    <cellStyle name="SAPBEXHLevel0 2 4 5" xfId="7179" xr:uid="{00000000-0005-0000-0000-00000A1C0000}"/>
    <cellStyle name="SAPBEXHLevel0 2 4 6" xfId="7180" xr:uid="{00000000-0005-0000-0000-00000B1C0000}"/>
    <cellStyle name="SAPBEXHLevel0 2 4 7" xfId="7181" xr:uid="{00000000-0005-0000-0000-00000C1C0000}"/>
    <cellStyle name="SAPBEXHLevel0 2 4 8" xfId="7182" xr:uid="{00000000-0005-0000-0000-00000D1C0000}"/>
    <cellStyle name="SAPBEXHLevel0 2 4 9" xfId="7183" xr:uid="{00000000-0005-0000-0000-00000E1C0000}"/>
    <cellStyle name="SAPBEXHLevel0 2 5" xfId="7184" xr:uid="{00000000-0005-0000-0000-00000F1C0000}"/>
    <cellStyle name="SAPBEXHLevel0 2 6" xfId="7185" xr:uid="{00000000-0005-0000-0000-0000101C0000}"/>
    <cellStyle name="SAPBEXHLevel0 2 7" xfId="7186" xr:uid="{00000000-0005-0000-0000-0000111C0000}"/>
    <cellStyle name="SAPBEXHLevel0 2 8" xfId="7187" xr:uid="{00000000-0005-0000-0000-0000121C0000}"/>
    <cellStyle name="SAPBEXHLevel0 2 9" xfId="7188" xr:uid="{00000000-0005-0000-0000-0000131C0000}"/>
    <cellStyle name="SAPBEXHLevel0 3" xfId="7189" xr:uid="{00000000-0005-0000-0000-0000141C0000}"/>
    <cellStyle name="SAPBEXHLevel0 3 10" xfId="7190" xr:uid="{00000000-0005-0000-0000-0000151C0000}"/>
    <cellStyle name="SAPBEXHLevel0 3 11" xfId="7191" xr:uid="{00000000-0005-0000-0000-0000161C0000}"/>
    <cellStyle name="SAPBEXHLevel0 3 2" xfId="7192" xr:uid="{00000000-0005-0000-0000-0000171C0000}"/>
    <cellStyle name="SAPBEXHLevel0 3 3" xfId="7193" xr:uid="{00000000-0005-0000-0000-0000181C0000}"/>
    <cellStyle name="SAPBEXHLevel0 3 4" xfId="7194" xr:uid="{00000000-0005-0000-0000-0000191C0000}"/>
    <cellStyle name="SAPBEXHLevel0 3 5" xfId="7195" xr:uid="{00000000-0005-0000-0000-00001A1C0000}"/>
    <cellStyle name="SAPBEXHLevel0 3 6" xfId="7196" xr:uid="{00000000-0005-0000-0000-00001B1C0000}"/>
    <cellStyle name="SAPBEXHLevel0 3 7" xfId="7197" xr:uid="{00000000-0005-0000-0000-00001C1C0000}"/>
    <cellStyle name="SAPBEXHLevel0 3 8" xfId="7198" xr:uid="{00000000-0005-0000-0000-00001D1C0000}"/>
    <cellStyle name="SAPBEXHLevel0 3 9" xfId="7199" xr:uid="{00000000-0005-0000-0000-00001E1C0000}"/>
    <cellStyle name="SAPBEXHLevel0 4" xfId="7200" xr:uid="{00000000-0005-0000-0000-00001F1C0000}"/>
    <cellStyle name="SAPBEXHLevel0 4 10" xfId="7201" xr:uid="{00000000-0005-0000-0000-0000201C0000}"/>
    <cellStyle name="SAPBEXHLevel0 4 11" xfId="7202" xr:uid="{00000000-0005-0000-0000-0000211C0000}"/>
    <cellStyle name="SAPBEXHLevel0 4 12" xfId="7203" xr:uid="{00000000-0005-0000-0000-0000221C0000}"/>
    <cellStyle name="SAPBEXHLevel0 4 13" xfId="7204" xr:uid="{00000000-0005-0000-0000-0000231C0000}"/>
    <cellStyle name="SAPBEXHLevel0 4 2" xfId="7205" xr:uid="{00000000-0005-0000-0000-0000241C0000}"/>
    <cellStyle name="SAPBEXHLevel0 4 3" xfId="7206" xr:uid="{00000000-0005-0000-0000-0000251C0000}"/>
    <cellStyle name="SAPBEXHLevel0 4 4" xfId="7207" xr:uid="{00000000-0005-0000-0000-0000261C0000}"/>
    <cellStyle name="SAPBEXHLevel0 4 5" xfId="7208" xr:uid="{00000000-0005-0000-0000-0000271C0000}"/>
    <cellStyle name="SAPBEXHLevel0 4 6" xfId="7209" xr:uid="{00000000-0005-0000-0000-0000281C0000}"/>
    <cellStyle name="SAPBEXHLevel0 4 7" xfId="7210" xr:uid="{00000000-0005-0000-0000-0000291C0000}"/>
    <cellStyle name="SAPBEXHLevel0 4 8" xfId="7211" xr:uid="{00000000-0005-0000-0000-00002A1C0000}"/>
    <cellStyle name="SAPBEXHLevel0 4 9" xfId="7212" xr:uid="{00000000-0005-0000-0000-00002B1C0000}"/>
    <cellStyle name="SAPBEXHLevel0 5" xfId="7213" xr:uid="{00000000-0005-0000-0000-00002C1C0000}"/>
    <cellStyle name="SAPBEXHLevel0 5 10" xfId="7214" xr:uid="{00000000-0005-0000-0000-00002D1C0000}"/>
    <cellStyle name="SAPBEXHLevel0 5 11" xfId="7215" xr:uid="{00000000-0005-0000-0000-00002E1C0000}"/>
    <cellStyle name="SAPBEXHLevel0 5 12" xfId="7216" xr:uid="{00000000-0005-0000-0000-00002F1C0000}"/>
    <cellStyle name="SAPBEXHLevel0 5 13" xfId="7217" xr:uid="{00000000-0005-0000-0000-0000301C0000}"/>
    <cellStyle name="SAPBEXHLevel0 5 2" xfId="7218" xr:uid="{00000000-0005-0000-0000-0000311C0000}"/>
    <cellStyle name="SAPBEXHLevel0 5 3" xfId="7219" xr:uid="{00000000-0005-0000-0000-0000321C0000}"/>
    <cellStyle name="SAPBEXHLevel0 5 4" xfId="7220" xr:uid="{00000000-0005-0000-0000-0000331C0000}"/>
    <cellStyle name="SAPBEXHLevel0 5 5" xfId="7221" xr:uid="{00000000-0005-0000-0000-0000341C0000}"/>
    <cellStyle name="SAPBEXHLevel0 5 6" xfId="7222" xr:uid="{00000000-0005-0000-0000-0000351C0000}"/>
    <cellStyle name="SAPBEXHLevel0 5 7" xfId="7223" xr:uid="{00000000-0005-0000-0000-0000361C0000}"/>
    <cellStyle name="SAPBEXHLevel0 5 8" xfId="7224" xr:uid="{00000000-0005-0000-0000-0000371C0000}"/>
    <cellStyle name="SAPBEXHLevel0 5 9" xfId="7225" xr:uid="{00000000-0005-0000-0000-0000381C0000}"/>
    <cellStyle name="SAPBEXHLevel0 6" xfId="7226" xr:uid="{00000000-0005-0000-0000-0000391C0000}"/>
    <cellStyle name="SAPBEXHLevel0 6 10" xfId="7227" xr:uid="{00000000-0005-0000-0000-00003A1C0000}"/>
    <cellStyle name="SAPBEXHLevel0 6 2" xfId="7228" xr:uid="{00000000-0005-0000-0000-00003B1C0000}"/>
    <cellStyle name="SAPBEXHLevel0 6 3" xfId="7229" xr:uid="{00000000-0005-0000-0000-00003C1C0000}"/>
    <cellStyle name="SAPBEXHLevel0 6 4" xfId="7230" xr:uid="{00000000-0005-0000-0000-00003D1C0000}"/>
    <cellStyle name="SAPBEXHLevel0 6 5" xfId="7231" xr:uid="{00000000-0005-0000-0000-00003E1C0000}"/>
    <cellStyle name="SAPBEXHLevel0 6 6" xfId="7232" xr:uid="{00000000-0005-0000-0000-00003F1C0000}"/>
    <cellStyle name="SAPBEXHLevel0 6 7" xfId="7233" xr:uid="{00000000-0005-0000-0000-0000401C0000}"/>
    <cellStyle name="SAPBEXHLevel0 6 8" xfId="7234" xr:uid="{00000000-0005-0000-0000-0000411C0000}"/>
    <cellStyle name="SAPBEXHLevel0 6 9" xfId="7235" xr:uid="{00000000-0005-0000-0000-0000421C0000}"/>
    <cellStyle name="SAPBEXHLevel0 7" xfId="7236" xr:uid="{00000000-0005-0000-0000-0000431C0000}"/>
    <cellStyle name="SAPBEXHLevel0 7 10" xfId="7237" xr:uid="{00000000-0005-0000-0000-0000441C0000}"/>
    <cellStyle name="SAPBEXHLevel0 7 2" xfId="7238" xr:uid="{00000000-0005-0000-0000-0000451C0000}"/>
    <cellStyle name="SAPBEXHLevel0 7 3" xfId="7239" xr:uid="{00000000-0005-0000-0000-0000461C0000}"/>
    <cellStyle name="SAPBEXHLevel0 7 4" xfId="7240" xr:uid="{00000000-0005-0000-0000-0000471C0000}"/>
    <cellStyle name="SAPBEXHLevel0 7 5" xfId="7241" xr:uid="{00000000-0005-0000-0000-0000481C0000}"/>
    <cellStyle name="SAPBEXHLevel0 7 6" xfId="7242" xr:uid="{00000000-0005-0000-0000-0000491C0000}"/>
    <cellStyle name="SAPBEXHLevel0 7 7" xfId="7243" xr:uid="{00000000-0005-0000-0000-00004A1C0000}"/>
    <cellStyle name="SAPBEXHLevel0 7 8" xfId="7244" xr:uid="{00000000-0005-0000-0000-00004B1C0000}"/>
    <cellStyle name="SAPBEXHLevel0 7 9" xfId="7245" xr:uid="{00000000-0005-0000-0000-00004C1C0000}"/>
    <cellStyle name="SAPBEXHLevel0 8" xfId="7246" xr:uid="{00000000-0005-0000-0000-00004D1C0000}"/>
    <cellStyle name="SAPBEXHLevel0 9" xfId="7247" xr:uid="{00000000-0005-0000-0000-00004E1C0000}"/>
    <cellStyle name="SAPBEXHLevel0_Критерии RAB" xfId="7248" xr:uid="{00000000-0005-0000-0000-00004F1C0000}"/>
    <cellStyle name="SAPBEXHLevel0X" xfId="7249" xr:uid="{00000000-0005-0000-0000-0000501C0000}"/>
    <cellStyle name="SAPBEXHLevel0X 10" xfId="7250" xr:uid="{00000000-0005-0000-0000-0000511C0000}"/>
    <cellStyle name="SAPBEXHLevel0X 2" xfId="7251" xr:uid="{00000000-0005-0000-0000-0000521C0000}"/>
    <cellStyle name="SAPBEXHLevel0X 2 2" xfId="7252" xr:uid="{00000000-0005-0000-0000-0000531C0000}"/>
    <cellStyle name="SAPBEXHLevel0X 2 2 10" xfId="7253" xr:uid="{00000000-0005-0000-0000-0000541C0000}"/>
    <cellStyle name="SAPBEXHLevel0X 2 2 11" xfId="7254" xr:uid="{00000000-0005-0000-0000-0000551C0000}"/>
    <cellStyle name="SAPBEXHLevel0X 2 2 12" xfId="7255" xr:uid="{00000000-0005-0000-0000-0000561C0000}"/>
    <cellStyle name="SAPBEXHLevel0X 2 2 13" xfId="7256" xr:uid="{00000000-0005-0000-0000-0000571C0000}"/>
    <cellStyle name="SAPBEXHLevel0X 2 2 2" xfId="7257" xr:uid="{00000000-0005-0000-0000-0000581C0000}"/>
    <cellStyle name="SAPBEXHLevel0X 2 2 3" xfId="7258" xr:uid="{00000000-0005-0000-0000-0000591C0000}"/>
    <cellStyle name="SAPBEXHLevel0X 2 2 4" xfId="7259" xr:uid="{00000000-0005-0000-0000-00005A1C0000}"/>
    <cellStyle name="SAPBEXHLevel0X 2 2 5" xfId="7260" xr:uid="{00000000-0005-0000-0000-00005B1C0000}"/>
    <cellStyle name="SAPBEXHLevel0X 2 2 6" xfId="7261" xr:uid="{00000000-0005-0000-0000-00005C1C0000}"/>
    <cellStyle name="SAPBEXHLevel0X 2 2 7" xfId="7262" xr:uid="{00000000-0005-0000-0000-00005D1C0000}"/>
    <cellStyle name="SAPBEXHLevel0X 2 2 8" xfId="7263" xr:uid="{00000000-0005-0000-0000-00005E1C0000}"/>
    <cellStyle name="SAPBEXHLevel0X 2 2 9" xfId="7264" xr:uid="{00000000-0005-0000-0000-00005F1C0000}"/>
    <cellStyle name="SAPBEXHLevel0X 2 3" xfId="7265" xr:uid="{00000000-0005-0000-0000-0000601C0000}"/>
    <cellStyle name="SAPBEXHLevel0X 2 3 10" xfId="7266" xr:uid="{00000000-0005-0000-0000-0000611C0000}"/>
    <cellStyle name="SAPBEXHLevel0X 2 3 2" xfId="7267" xr:uid="{00000000-0005-0000-0000-0000621C0000}"/>
    <cellStyle name="SAPBEXHLevel0X 2 3 3" xfId="7268" xr:uid="{00000000-0005-0000-0000-0000631C0000}"/>
    <cellStyle name="SAPBEXHLevel0X 2 3 4" xfId="7269" xr:uid="{00000000-0005-0000-0000-0000641C0000}"/>
    <cellStyle name="SAPBEXHLevel0X 2 3 5" xfId="7270" xr:uid="{00000000-0005-0000-0000-0000651C0000}"/>
    <cellStyle name="SAPBEXHLevel0X 2 3 6" xfId="7271" xr:uid="{00000000-0005-0000-0000-0000661C0000}"/>
    <cellStyle name="SAPBEXHLevel0X 2 3 7" xfId="7272" xr:uid="{00000000-0005-0000-0000-0000671C0000}"/>
    <cellStyle name="SAPBEXHLevel0X 2 3 8" xfId="7273" xr:uid="{00000000-0005-0000-0000-0000681C0000}"/>
    <cellStyle name="SAPBEXHLevel0X 2 3 9" xfId="7274" xr:uid="{00000000-0005-0000-0000-0000691C0000}"/>
    <cellStyle name="SAPBEXHLevel0X 2 4" xfId="7275" xr:uid="{00000000-0005-0000-0000-00006A1C0000}"/>
    <cellStyle name="SAPBEXHLevel0X 2 4 10" xfId="7276" xr:uid="{00000000-0005-0000-0000-00006B1C0000}"/>
    <cellStyle name="SAPBEXHLevel0X 2 4 2" xfId="7277" xr:uid="{00000000-0005-0000-0000-00006C1C0000}"/>
    <cellStyle name="SAPBEXHLevel0X 2 4 3" xfId="7278" xr:uid="{00000000-0005-0000-0000-00006D1C0000}"/>
    <cellStyle name="SAPBEXHLevel0X 2 4 4" xfId="7279" xr:uid="{00000000-0005-0000-0000-00006E1C0000}"/>
    <cellStyle name="SAPBEXHLevel0X 2 4 5" xfId="7280" xr:uid="{00000000-0005-0000-0000-00006F1C0000}"/>
    <cellStyle name="SAPBEXHLevel0X 2 4 6" xfId="7281" xr:uid="{00000000-0005-0000-0000-0000701C0000}"/>
    <cellStyle name="SAPBEXHLevel0X 2 4 7" xfId="7282" xr:uid="{00000000-0005-0000-0000-0000711C0000}"/>
    <cellStyle name="SAPBEXHLevel0X 2 4 8" xfId="7283" xr:uid="{00000000-0005-0000-0000-0000721C0000}"/>
    <cellStyle name="SAPBEXHLevel0X 2 4 9" xfId="7284" xr:uid="{00000000-0005-0000-0000-0000731C0000}"/>
    <cellStyle name="SAPBEXHLevel0X 2 5" xfId="7285" xr:uid="{00000000-0005-0000-0000-0000741C0000}"/>
    <cellStyle name="SAPBEXHLevel0X 2 6" xfId="7286" xr:uid="{00000000-0005-0000-0000-0000751C0000}"/>
    <cellStyle name="SAPBEXHLevel0X 2 7" xfId="7287" xr:uid="{00000000-0005-0000-0000-0000761C0000}"/>
    <cellStyle name="SAPBEXHLevel0X 2 8" xfId="7288" xr:uid="{00000000-0005-0000-0000-0000771C0000}"/>
    <cellStyle name="SAPBEXHLevel0X 2 9" xfId="7289" xr:uid="{00000000-0005-0000-0000-0000781C0000}"/>
    <cellStyle name="SAPBEXHLevel0X 3" xfId="7290" xr:uid="{00000000-0005-0000-0000-0000791C0000}"/>
    <cellStyle name="SAPBEXHLevel0X 3 10" xfId="7291" xr:uid="{00000000-0005-0000-0000-00007A1C0000}"/>
    <cellStyle name="SAPBEXHLevel0X 3 11" xfId="7292" xr:uid="{00000000-0005-0000-0000-00007B1C0000}"/>
    <cellStyle name="SAPBEXHLevel0X 3 2" xfId="7293" xr:uid="{00000000-0005-0000-0000-00007C1C0000}"/>
    <cellStyle name="SAPBEXHLevel0X 3 3" xfId="7294" xr:uid="{00000000-0005-0000-0000-00007D1C0000}"/>
    <cellStyle name="SAPBEXHLevel0X 3 4" xfId="7295" xr:uid="{00000000-0005-0000-0000-00007E1C0000}"/>
    <cellStyle name="SAPBEXHLevel0X 3 5" xfId="7296" xr:uid="{00000000-0005-0000-0000-00007F1C0000}"/>
    <cellStyle name="SAPBEXHLevel0X 3 6" xfId="7297" xr:uid="{00000000-0005-0000-0000-0000801C0000}"/>
    <cellStyle name="SAPBEXHLevel0X 3 7" xfId="7298" xr:uid="{00000000-0005-0000-0000-0000811C0000}"/>
    <cellStyle name="SAPBEXHLevel0X 3 8" xfId="7299" xr:uid="{00000000-0005-0000-0000-0000821C0000}"/>
    <cellStyle name="SAPBEXHLevel0X 3 9" xfId="7300" xr:uid="{00000000-0005-0000-0000-0000831C0000}"/>
    <cellStyle name="SAPBEXHLevel0X 4" xfId="7301" xr:uid="{00000000-0005-0000-0000-0000841C0000}"/>
    <cellStyle name="SAPBEXHLevel0X 4 10" xfId="7302" xr:uid="{00000000-0005-0000-0000-0000851C0000}"/>
    <cellStyle name="SAPBEXHLevel0X 4 11" xfId="7303" xr:uid="{00000000-0005-0000-0000-0000861C0000}"/>
    <cellStyle name="SAPBEXHLevel0X 4 12" xfId="7304" xr:uid="{00000000-0005-0000-0000-0000871C0000}"/>
    <cellStyle name="SAPBEXHLevel0X 4 13" xfId="7305" xr:uid="{00000000-0005-0000-0000-0000881C0000}"/>
    <cellStyle name="SAPBEXHLevel0X 4 2" xfId="7306" xr:uid="{00000000-0005-0000-0000-0000891C0000}"/>
    <cellStyle name="SAPBEXHLevel0X 4 3" xfId="7307" xr:uid="{00000000-0005-0000-0000-00008A1C0000}"/>
    <cellStyle name="SAPBEXHLevel0X 4 4" xfId="7308" xr:uid="{00000000-0005-0000-0000-00008B1C0000}"/>
    <cellStyle name="SAPBEXHLevel0X 4 5" xfId="7309" xr:uid="{00000000-0005-0000-0000-00008C1C0000}"/>
    <cellStyle name="SAPBEXHLevel0X 4 6" xfId="7310" xr:uid="{00000000-0005-0000-0000-00008D1C0000}"/>
    <cellStyle name="SAPBEXHLevel0X 4 7" xfId="7311" xr:uid="{00000000-0005-0000-0000-00008E1C0000}"/>
    <cellStyle name="SAPBEXHLevel0X 4 8" xfId="7312" xr:uid="{00000000-0005-0000-0000-00008F1C0000}"/>
    <cellStyle name="SAPBEXHLevel0X 4 9" xfId="7313" xr:uid="{00000000-0005-0000-0000-0000901C0000}"/>
    <cellStyle name="SAPBEXHLevel0X 5" xfId="7314" xr:uid="{00000000-0005-0000-0000-0000911C0000}"/>
    <cellStyle name="SAPBEXHLevel0X 5 10" xfId="7315" xr:uid="{00000000-0005-0000-0000-0000921C0000}"/>
    <cellStyle name="SAPBEXHLevel0X 5 11" xfId="7316" xr:uid="{00000000-0005-0000-0000-0000931C0000}"/>
    <cellStyle name="SAPBEXHLevel0X 5 12" xfId="7317" xr:uid="{00000000-0005-0000-0000-0000941C0000}"/>
    <cellStyle name="SAPBEXHLevel0X 5 13" xfId="7318" xr:uid="{00000000-0005-0000-0000-0000951C0000}"/>
    <cellStyle name="SAPBEXHLevel0X 5 2" xfId="7319" xr:uid="{00000000-0005-0000-0000-0000961C0000}"/>
    <cellStyle name="SAPBEXHLevel0X 5 3" xfId="7320" xr:uid="{00000000-0005-0000-0000-0000971C0000}"/>
    <cellStyle name="SAPBEXHLevel0X 5 4" xfId="7321" xr:uid="{00000000-0005-0000-0000-0000981C0000}"/>
    <cellStyle name="SAPBEXHLevel0X 5 5" xfId="7322" xr:uid="{00000000-0005-0000-0000-0000991C0000}"/>
    <cellStyle name="SAPBEXHLevel0X 5 6" xfId="7323" xr:uid="{00000000-0005-0000-0000-00009A1C0000}"/>
    <cellStyle name="SAPBEXHLevel0X 5 7" xfId="7324" xr:uid="{00000000-0005-0000-0000-00009B1C0000}"/>
    <cellStyle name="SAPBEXHLevel0X 5 8" xfId="7325" xr:uid="{00000000-0005-0000-0000-00009C1C0000}"/>
    <cellStyle name="SAPBEXHLevel0X 5 9" xfId="7326" xr:uid="{00000000-0005-0000-0000-00009D1C0000}"/>
    <cellStyle name="SAPBEXHLevel0X 6" xfId="7327" xr:uid="{00000000-0005-0000-0000-00009E1C0000}"/>
    <cellStyle name="SAPBEXHLevel0X 6 10" xfId="7328" xr:uid="{00000000-0005-0000-0000-00009F1C0000}"/>
    <cellStyle name="SAPBEXHLevel0X 6 2" xfId="7329" xr:uid="{00000000-0005-0000-0000-0000A01C0000}"/>
    <cellStyle name="SAPBEXHLevel0X 6 3" xfId="7330" xr:uid="{00000000-0005-0000-0000-0000A11C0000}"/>
    <cellStyle name="SAPBEXHLevel0X 6 4" xfId="7331" xr:uid="{00000000-0005-0000-0000-0000A21C0000}"/>
    <cellStyle name="SAPBEXHLevel0X 6 5" xfId="7332" xr:uid="{00000000-0005-0000-0000-0000A31C0000}"/>
    <cellStyle name="SAPBEXHLevel0X 6 6" xfId="7333" xr:uid="{00000000-0005-0000-0000-0000A41C0000}"/>
    <cellStyle name="SAPBEXHLevel0X 6 7" xfId="7334" xr:uid="{00000000-0005-0000-0000-0000A51C0000}"/>
    <cellStyle name="SAPBEXHLevel0X 6 8" xfId="7335" xr:uid="{00000000-0005-0000-0000-0000A61C0000}"/>
    <cellStyle name="SAPBEXHLevel0X 6 9" xfId="7336" xr:uid="{00000000-0005-0000-0000-0000A71C0000}"/>
    <cellStyle name="SAPBEXHLevel0X 7" xfId="7337" xr:uid="{00000000-0005-0000-0000-0000A81C0000}"/>
    <cellStyle name="SAPBEXHLevel0X 7 10" xfId="7338" xr:uid="{00000000-0005-0000-0000-0000A91C0000}"/>
    <cellStyle name="SAPBEXHLevel0X 7 2" xfId="7339" xr:uid="{00000000-0005-0000-0000-0000AA1C0000}"/>
    <cellStyle name="SAPBEXHLevel0X 7 3" xfId="7340" xr:uid="{00000000-0005-0000-0000-0000AB1C0000}"/>
    <cellStyle name="SAPBEXHLevel0X 7 4" xfId="7341" xr:uid="{00000000-0005-0000-0000-0000AC1C0000}"/>
    <cellStyle name="SAPBEXHLevel0X 7 5" xfId="7342" xr:uid="{00000000-0005-0000-0000-0000AD1C0000}"/>
    <cellStyle name="SAPBEXHLevel0X 7 6" xfId="7343" xr:uid="{00000000-0005-0000-0000-0000AE1C0000}"/>
    <cellStyle name="SAPBEXHLevel0X 7 7" xfId="7344" xr:uid="{00000000-0005-0000-0000-0000AF1C0000}"/>
    <cellStyle name="SAPBEXHLevel0X 7 8" xfId="7345" xr:uid="{00000000-0005-0000-0000-0000B01C0000}"/>
    <cellStyle name="SAPBEXHLevel0X 7 9" xfId="7346" xr:uid="{00000000-0005-0000-0000-0000B11C0000}"/>
    <cellStyle name="SAPBEXHLevel0X 8" xfId="7347" xr:uid="{00000000-0005-0000-0000-0000B21C0000}"/>
    <cellStyle name="SAPBEXHLevel0X 9" xfId="7348" xr:uid="{00000000-0005-0000-0000-0000B31C0000}"/>
    <cellStyle name="SAPBEXHLevel0X_Критерии RAB" xfId="7349" xr:uid="{00000000-0005-0000-0000-0000B41C0000}"/>
    <cellStyle name="SAPBEXHLevel1" xfId="7350" xr:uid="{00000000-0005-0000-0000-0000B51C0000}"/>
    <cellStyle name="SAPBEXHLevel1 10" xfId="7351" xr:uid="{00000000-0005-0000-0000-0000B61C0000}"/>
    <cellStyle name="SAPBEXHLevel1 2" xfId="7352" xr:uid="{00000000-0005-0000-0000-0000B71C0000}"/>
    <cellStyle name="SAPBEXHLevel1 2 2" xfId="7353" xr:uid="{00000000-0005-0000-0000-0000B81C0000}"/>
    <cellStyle name="SAPBEXHLevel1 2 2 10" xfId="7354" xr:uid="{00000000-0005-0000-0000-0000B91C0000}"/>
    <cellStyle name="SAPBEXHLevel1 2 2 11" xfId="7355" xr:uid="{00000000-0005-0000-0000-0000BA1C0000}"/>
    <cellStyle name="SAPBEXHLevel1 2 2 12" xfId="7356" xr:uid="{00000000-0005-0000-0000-0000BB1C0000}"/>
    <cellStyle name="SAPBEXHLevel1 2 2 13" xfId="7357" xr:uid="{00000000-0005-0000-0000-0000BC1C0000}"/>
    <cellStyle name="SAPBEXHLevel1 2 2 2" xfId="7358" xr:uid="{00000000-0005-0000-0000-0000BD1C0000}"/>
    <cellStyle name="SAPBEXHLevel1 2 2 3" xfId="7359" xr:uid="{00000000-0005-0000-0000-0000BE1C0000}"/>
    <cellStyle name="SAPBEXHLevel1 2 2 4" xfId="7360" xr:uid="{00000000-0005-0000-0000-0000BF1C0000}"/>
    <cellStyle name="SAPBEXHLevel1 2 2 5" xfId="7361" xr:uid="{00000000-0005-0000-0000-0000C01C0000}"/>
    <cellStyle name="SAPBEXHLevel1 2 2 6" xfId="7362" xr:uid="{00000000-0005-0000-0000-0000C11C0000}"/>
    <cellStyle name="SAPBEXHLevel1 2 2 7" xfId="7363" xr:uid="{00000000-0005-0000-0000-0000C21C0000}"/>
    <cellStyle name="SAPBEXHLevel1 2 2 8" xfId="7364" xr:uid="{00000000-0005-0000-0000-0000C31C0000}"/>
    <cellStyle name="SAPBEXHLevel1 2 2 9" xfId="7365" xr:uid="{00000000-0005-0000-0000-0000C41C0000}"/>
    <cellStyle name="SAPBEXHLevel1 2 3" xfId="7366" xr:uid="{00000000-0005-0000-0000-0000C51C0000}"/>
    <cellStyle name="SAPBEXHLevel1 2 3 10" xfId="7367" xr:uid="{00000000-0005-0000-0000-0000C61C0000}"/>
    <cellStyle name="SAPBEXHLevel1 2 3 2" xfId="7368" xr:uid="{00000000-0005-0000-0000-0000C71C0000}"/>
    <cellStyle name="SAPBEXHLevel1 2 3 3" xfId="7369" xr:uid="{00000000-0005-0000-0000-0000C81C0000}"/>
    <cellStyle name="SAPBEXHLevel1 2 3 4" xfId="7370" xr:uid="{00000000-0005-0000-0000-0000C91C0000}"/>
    <cellStyle name="SAPBEXHLevel1 2 3 5" xfId="7371" xr:uid="{00000000-0005-0000-0000-0000CA1C0000}"/>
    <cellStyle name="SAPBEXHLevel1 2 3 6" xfId="7372" xr:uid="{00000000-0005-0000-0000-0000CB1C0000}"/>
    <cellStyle name="SAPBEXHLevel1 2 3 7" xfId="7373" xr:uid="{00000000-0005-0000-0000-0000CC1C0000}"/>
    <cellStyle name="SAPBEXHLevel1 2 3 8" xfId="7374" xr:uid="{00000000-0005-0000-0000-0000CD1C0000}"/>
    <cellStyle name="SAPBEXHLevel1 2 3 9" xfId="7375" xr:uid="{00000000-0005-0000-0000-0000CE1C0000}"/>
    <cellStyle name="SAPBEXHLevel1 2 4" xfId="7376" xr:uid="{00000000-0005-0000-0000-0000CF1C0000}"/>
    <cellStyle name="SAPBEXHLevel1 2 4 10" xfId="7377" xr:uid="{00000000-0005-0000-0000-0000D01C0000}"/>
    <cellStyle name="SAPBEXHLevel1 2 4 2" xfId="7378" xr:uid="{00000000-0005-0000-0000-0000D11C0000}"/>
    <cellStyle name="SAPBEXHLevel1 2 4 3" xfId="7379" xr:uid="{00000000-0005-0000-0000-0000D21C0000}"/>
    <cellStyle name="SAPBEXHLevel1 2 4 4" xfId="7380" xr:uid="{00000000-0005-0000-0000-0000D31C0000}"/>
    <cellStyle name="SAPBEXHLevel1 2 4 5" xfId="7381" xr:uid="{00000000-0005-0000-0000-0000D41C0000}"/>
    <cellStyle name="SAPBEXHLevel1 2 4 6" xfId="7382" xr:uid="{00000000-0005-0000-0000-0000D51C0000}"/>
    <cellStyle name="SAPBEXHLevel1 2 4 7" xfId="7383" xr:uid="{00000000-0005-0000-0000-0000D61C0000}"/>
    <cellStyle name="SAPBEXHLevel1 2 4 8" xfId="7384" xr:uid="{00000000-0005-0000-0000-0000D71C0000}"/>
    <cellStyle name="SAPBEXHLevel1 2 4 9" xfId="7385" xr:uid="{00000000-0005-0000-0000-0000D81C0000}"/>
    <cellStyle name="SAPBEXHLevel1 2 5" xfId="7386" xr:uid="{00000000-0005-0000-0000-0000D91C0000}"/>
    <cellStyle name="SAPBEXHLevel1 2 6" xfId="7387" xr:uid="{00000000-0005-0000-0000-0000DA1C0000}"/>
    <cellStyle name="SAPBEXHLevel1 2 7" xfId="7388" xr:uid="{00000000-0005-0000-0000-0000DB1C0000}"/>
    <cellStyle name="SAPBEXHLevel1 2 8" xfId="7389" xr:uid="{00000000-0005-0000-0000-0000DC1C0000}"/>
    <cellStyle name="SAPBEXHLevel1 2 9" xfId="7390" xr:uid="{00000000-0005-0000-0000-0000DD1C0000}"/>
    <cellStyle name="SAPBEXHLevel1 3" xfId="7391" xr:uid="{00000000-0005-0000-0000-0000DE1C0000}"/>
    <cellStyle name="SAPBEXHLevel1 3 10" xfId="7392" xr:uid="{00000000-0005-0000-0000-0000DF1C0000}"/>
    <cellStyle name="SAPBEXHLevel1 3 11" xfId="7393" xr:uid="{00000000-0005-0000-0000-0000E01C0000}"/>
    <cellStyle name="SAPBEXHLevel1 3 2" xfId="7394" xr:uid="{00000000-0005-0000-0000-0000E11C0000}"/>
    <cellStyle name="SAPBEXHLevel1 3 3" xfId="7395" xr:uid="{00000000-0005-0000-0000-0000E21C0000}"/>
    <cellStyle name="SAPBEXHLevel1 3 4" xfId="7396" xr:uid="{00000000-0005-0000-0000-0000E31C0000}"/>
    <cellStyle name="SAPBEXHLevel1 3 5" xfId="7397" xr:uid="{00000000-0005-0000-0000-0000E41C0000}"/>
    <cellStyle name="SAPBEXHLevel1 3 6" xfId="7398" xr:uid="{00000000-0005-0000-0000-0000E51C0000}"/>
    <cellStyle name="SAPBEXHLevel1 3 7" xfId="7399" xr:uid="{00000000-0005-0000-0000-0000E61C0000}"/>
    <cellStyle name="SAPBEXHLevel1 3 8" xfId="7400" xr:uid="{00000000-0005-0000-0000-0000E71C0000}"/>
    <cellStyle name="SAPBEXHLevel1 3 9" xfId="7401" xr:uid="{00000000-0005-0000-0000-0000E81C0000}"/>
    <cellStyle name="SAPBEXHLevel1 4" xfId="7402" xr:uid="{00000000-0005-0000-0000-0000E91C0000}"/>
    <cellStyle name="SAPBEXHLevel1 4 10" xfId="7403" xr:uid="{00000000-0005-0000-0000-0000EA1C0000}"/>
    <cellStyle name="SAPBEXHLevel1 4 11" xfId="7404" xr:uid="{00000000-0005-0000-0000-0000EB1C0000}"/>
    <cellStyle name="SAPBEXHLevel1 4 12" xfId="7405" xr:uid="{00000000-0005-0000-0000-0000EC1C0000}"/>
    <cellStyle name="SAPBEXHLevel1 4 13" xfId="7406" xr:uid="{00000000-0005-0000-0000-0000ED1C0000}"/>
    <cellStyle name="SAPBEXHLevel1 4 2" xfId="7407" xr:uid="{00000000-0005-0000-0000-0000EE1C0000}"/>
    <cellStyle name="SAPBEXHLevel1 4 3" xfId="7408" xr:uid="{00000000-0005-0000-0000-0000EF1C0000}"/>
    <cellStyle name="SAPBEXHLevel1 4 4" xfId="7409" xr:uid="{00000000-0005-0000-0000-0000F01C0000}"/>
    <cellStyle name="SAPBEXHLevel1 4 5" xfId="7410" xr:uid="{00000000-0005-0000-0000-0000F11C0000}"/>
    <cellStyle name="SAPBEXHLevel1 4 6" xfId="7411" xr:uid="{00000000-0005-0000-0000-0000F21C0000}"/>
    <cellStyle name="SAPBEXHLevel1 4 7" xfId="7412" xr:uid="{00000000-0005-0000-0000-0000F31C0000}"/>
    <cellStyle name="SAPBEXHLevel1 4 8" xfId="7413" xr:uid="{00000000-0005-0000-0000-0000F41C0000}"/>
    <cellStyle name="SAPBEXHLevel1 4 9" xfId="7414" xr:uid="{00000000-0005-0000-0000-0000F51C0000}"/>
    <cellStyle name="SAPBEXHLevel1 5" xfId="7415" xr:uid="{00000000-0005-0000-0000-0000F61C0000}"/>
    <cellStyle name="SAPBEXHLevel1 5 10" xfId="7416" xr:uid="{00000000-0005-0000-0000-0000F71C0000}"/>
    <cellStyle name="SAPBEXHLevel1 5 11" xfId="7417" xr:uid="{00000000-0005-0000-0000-0000F81C0000}"/>
    <cellStyle name="SAPBEXHLevel1 5 12" xfId="7418" xr:uid="{00000000-0005-0000-0000-0000F91C0000}"/>
    <cellStyle name="SAPBEXHLevel1 5 13" xfId="7419" xr:uid="{00000000-0005-0000-0000-0000FA1C0000}"/>
    <cellStyle name="SAPBEXHLevel1 5 2" xfId="7420" xr:uid="{00000000-0005-0000-0000-0000FB1C0000}"/>
    <cellStyle name="SAPBEXHLevel1 5 3" xfId="7421" xr:uid="{00000000-0005-0000-0000-0000FC1C0000}"/>
    <cellStyle name="SAPBEXHLevel1 5 4" xfId="7422" xr:uid="{00000000-0005-0000-0000-0000FD1C0000}"/>
    <cellStyle name="SAPBEXHLevel1 5 5" xfId="7423" xr:uid="{00000000-0005-0000-0000-0000FE1C0000}"/>
    <cellStyle name="SAPBEXHLevel1 5 6" xfId="7424" xr:uid="{00000000-0005-0000-0000-0000FF1C0000}"/>
    <cellStyle name="SAPBEXHLevel1 5 7" xfId="7425" xr:uid="{00000000-0005-0000-0000-0000001D0000}"/>
    <cellStyle name="SAPBEXHLevel1 5 8" xfId="7426" xr:uid="{00000000-0005-0000-0000-0000011D0000}"/>
    <cellStyle name="SAPBEXHLevel1 5 9" xfId="7427" xr:uid="{00000000-0005-0000-0000-0000021D0000}"/>
    <cellStyle name="SAPBEXHLevel1 6" xfId="7428" xr:uid="{00000000-0005-0000-0000-0000031D0000}"/>
    <cellStyle name="SAPBEXHLevel1 6 10" xfId="7429" xr:uid="{00000000-0005-0000-0000-0000041D0000}"/>
    <cellStyle name="SAPBEXHLevel1 6 2" xfId="7430" xr:uid="{00000000-0005-0000-0000-0000051D0000}"/>
    <cellStyle name="SAPBEXHLevel1 6 3" xfId="7431" xr:uid="{00000000-0005-0000-0000-0000061D0000}"/>
    <cellStyle name="SAPBEXHLevel1 6 4" xfId="7432" xr:uid="{00000000-0005-0000-0000-0000071D0000}"/>
    <cellStyle name="SAPBEXHLevel1 6 5" xfId="7433" xr:uid="{00000000-0005-0000-0000-0000081D0000}"/>
    <cellStyle name="SAPBEXHLevel1 6 6" xfId="7434" xr:uid="{00000000-0005-0000-0000-0000091D0000}"/>
    <cellStyle name="SAPBEXHLevel1 6 7" xfId="7435" xr:uid="{00000000-0005-0000-0000-00000A1D0000}"/>
    <cellStyle name="SAPBEXHLevel1 6 8" xfId="7436" xr:uid="{00000000-0005-0000-0000-00000B1D0000}"/>
    <cellStyle name="SAPBEXHLevel1 6 9" xfId="7437" xr:uid="{00000000-0005-0000-0000-00000C1D0000}"/>
    <cellStyle name="SAPBEXHLevel1 7" xfId="7438" xr:uid="{00000000-0005-0000-0000-00000D1D0000}"/>
    <cellStyle name="SAPBEXHLevel1 7 10" xfId="7439" xr:uid="{00000000-0005-0000-0000-00000E1D0000}"/>
    <cellStyle name="SAPBEXHLevel1 7 2" xfId="7440" xr:uid="{00000000-0005-0000-0000-00000F1D0000}"/>
    <cellStyle name="SAPBEXHLevel1 7 3" xfId="7441" xr:uid="{00000000-0005-0000-0000-0000101D0000}"/>
    <cellStyle name="SAPBEXHLevel1 7 4" xfId="7442" xr:uid="{00000000-0005-0000-0000-0000111D0000}"/>
    <cellStyle name="SAPBEXHLevel1 7 5" xfId="7443" xr:uid="{00000000-0005-0000-0000-0000121D0000}"/>
    <cellStyle name="SAPBEXHLevel1 7 6" xfId="7444" xr:uid="{00000000-0005-0000-0000-0000131D0000}"/>
    <cellStyle name="SAPBEXHLevel1 7 7" xfId="7445" xr:uid="{00000000-0005-0000-0000-0000141D0000}"/>
    <cellStyle name="SAPBEXHLevel1 7 8" xfId="7446" xr:uid="{00000000-0005-0000-0000-0000151D0000}"/>
    <cellStyle name="SAPBEXHLevel1 7 9" xfId="7447" xr:uid="{00000000-0005-0000-0000-0000161D0000}"/>
    <cellStyle name="SAPBEXHLevel1 8" xfId="7448" xr:uid="{00000000-0005-0000-0000-0000171D0000}"/>
    <cellStyle name="SAPBEXHLevel1 9" xfId="7449" xr:uid="{00000000-0005-0000-0000-0000181D0000}"/>
    <cellStyle name="SAPBEXHLevel1_Критерии RAB" xfId="7450" xr:uid="{00000000-0005-0000-0000-0000191D0000}"/>
    <cellStyle name="SAPBEXHLevel1X" xfId="7451" xr:uid="{00000000-0005-0000-0000-00001A1D0000}"/>
    <cellStyle name="SAPBEXHLevel1X 10" xfId="7452" xr:uid="{00000000-0005-0000-0000-00001B1D0000}"/>
    <cellStyle name="SAPBEXHLevel1X 2" xfId="7453" xr:uid="{00000000-0005-0000-0000-00001C1D0000}"/>
    <cellStyle name="SAPBEXHLevel1X 2 2" xfId="7454" xr:uid="{00000000-0005-0000-0000-00001D1D0000}"/>
    <cellStyle name="SAPBEXHLevel1X 2 2 10" xfId="7455" xr:uid="{00000000-0005-0000-0000-00001E1D0000}"/>
    <cellStyle name="SAPBEXHLevel1X 2 2 11" xfId="7456" xr:uid="{00000000-0005-0000-0000-00001F1D0000}"/>
    <cellStyle name="SAPBEXHLevel1X 2 2 12" xfId="7457" xr:uid="{00000000-0005-0000-0000-0000201D0000}"/>
    <cellStyle name="SAPBEXHLevel1X 2 2 13" xfId="7458" xr:uid="{00000000-0005-0000-0000-0000211D0000}"/>
    <cellStyle name="SAPBEXHLevel1X 2 2 2" xfId="7459" xr:uid="{00000000-0005-0000-0000-0000221D0000}"/>
    <cellStyle name="SAPBEXHLevel1X 2 2 3" xfId="7460" xr:uid="{00000000-0005-0000-0000-0000231D0000}"/>
    <cellStyle name="SAPBEXHLevel1X 2 2 4" xfId="7461" xr:uid="{00000000-0005-0000-0000-0000241D0000}"/>
    <cellStyle name="SAPBEXHLevel1X 2 2 5" xfId="7462" xr:uid="{00000000-0005-0000-0000-0000251D0000}"/>
    <cellStyle name="SAPBEXHLevel1X 2 2 6" xfId="7463" xr:uid="{00000000-0005-0000-0000-0000261D0000}"/>
    <cellStyle name="SAPBEXHLevel1X 2 2 7" xfId="7464" xr:uid="{00000000-0005-0000-0000-0000271D0000}"/>
    <cellStyle name="SAPBEXHLevel1X 2 2 8" xfId="7465" xr:uid="{00000000-0005-0000-0000-0000281D0000}"/>
    <cellStyle name="SAPBEXHLevel1X 2 2 9" xfId="7466" xr:uid="{00000000-0005-0000-0000-0000291D0000}"/>
    <cellStyle name="SAPBEXHLevel1X 2 3" xfId="7467" xr:uid="{00000000-0005-0000-0000-00002A1D0000}"/>
    <cellStyle name="SAPBEXHLevel1X 2 3 10" xfId="7468" xr:uid="{00000000-0005-0000-0000-00002B1D0000}"/>
    <cellStyle name="SAPBEXHLevel1X 2 3 2" xfId="7469" xr:uid="{00000000-0005-0000-0000-00002C1D0000}"/>
    <cellStyle name="SAPBEXHLevel1X 2 3 3" xfId="7470" xr:uid="{00000000-0005-0000-0000-00002D1D0000}"/>
    <cellStyle name="SAPBEXHLevel1X 2 3 4" xfId="7471" xr:uid="{00000000-0005-0000-0000-00002E1D0000}"/>
    <cellStyle name="SAPBEXHLevel1X 2 3 5" xfId="7472" xr:uid="{00000000-0005-0000-0000-00002F1D0000}"/>
    <cellStyle name="SAPBEXHLevel1X 2 3 6" xfId="7473" xr:uid="{00000000-0005-0000-0000-0000301D0000}"/>
    <cellStyle name="SAPBEXHLevel1X 2 3 7" xfId="7474" xr:uid="{00000000-0005-0000-0000-0000311D0000}"/>
    <cellStyle name="SAPBEXHLevel1X 2 3 8" xfId="7475" xr:uid="{00000000-0005-0000-0000-0000321D0000}"/>
    <cellStyle name="SAPBEXHLevel1X 2 3 9" xfId="7476" xr:uid="{00000000-0005-0000-0000-0000331D0000}"/>
    <cellStyle name="SAPBEXHLevel1X 2 4" xfId="7477" xr:uid="{00000000-0005-0000-0000-0000341D0000}"/>
    <cellStyle name="SAPBEXHLevel1X 2 4 10" xfId="7478" xr:uid="{00000000-0005-0000-0000-0000351D0000}"/>
    <cellStyle name="SAPBEXHLevel1X 2 4 2" xfId="7479" xr:uid="{00000000-0005-0000-0000-0000361D0000}"/>
    <cellStyle name="SAPBEXHLevel1X 2 4 3" xfId="7480" xr:uid="{00000000-0005-0000-0000-0000371D0000}"/>
    <cellStyle name="SAPBEXHLevel1X 2 4 4" xfId="7481" xr:uid="{00000000-0005-0000-0000-0000381D0000}"/>
    <cellStyle name="SAPBEXHLevel1X 2 4 5" xfId="7482" xr:uid="{00000000-0005-0000-0000-0000391D0000}"/>
    <cellStyle name="SAPBEXHLevel1X 2 4 6" xfId="7483" xr:uid="{00000000-0005-0000-0000-00003A1D0000}"/>
    <cellStyle name="SAPBEXHLevel1X 2 4 7" xfId="7484" xr:uid="{00000000-0005-0000-0000-00003B1D0000}"/>
    <cellStyle name="SAPBEXHLevel1X 2 4 8" xfId="7485" xr:uid="{00000000-0005-0000-0000-00003C1D0000}"/>
    <cellStyle name="SAPBEXHLevel1X 2 4 9" xfId="7486" xr:uid="{00000000-0005-0000-0000-00003D1D0000}"/>
    <cellStyle name="SAPBEXHLevel1X 2 5" xfId="7487" xr:uid="{00000000-0005-0000-0000-00003E1D0000}"/>
    <cellStyle name="SAPBEXHLevel1X 2 6" xfId="7488" xr:uid="{00000000-0005-0000-0000-00003F1D0000}"/>
    <cellStyle name="SAPBEXHLevel1X 2 7" xfId="7489" xr:uid="{00000000-0005-0000-0000-0000401D0000}"/>
    <cellStyle name="SAPBEXHLevel1X 2 8" xfId="7490" xr:uid="{00000000-0005-0000-0000-0000411D0000}"/>
    <cellStyle name="SAPBEXHLevel1X 2 9" xfId="7491" xr:uid="{00000000-0005-0000-0000-0000421D0000}"/>
    <cellStyle name="SAPBEXHLevel1X 3" xfId="7492" xr:uid="{00000000-0005-0000-0000-0000431D0000}"/>
    <cellStyle name="SAPBEXHLevel1X 3 10" xfId="7493" xr:uid="{00000000-0005-0000-0000-0000441D0000}"/>
    <cellStyle name="SAPBEXHLevel1X 3 11" xfId="7494" xr:uid="{00000000-0005-0000-0000-0000451D0000}"/>
    <cellStyle name="SAPBEXHLevel1X 3 2" xfId="7495" xr:uid="{00000000-0005-0000-0000-0000461D0000}"/>
    <cellStyle name="SAPBEXHLevel1X 3 3" xfId="7496" xr:uid="{00000000-0005-0000-0000-0000471D0000}"/>
    <cellStyle name="SAPBEXHLevel1X 3 4" xfId="7497" xr:uid="{00000000-0005-0000-0000-0000481D0000}"/>
    <cellStyle name="SAPBEXHLevel1X 3 5" xfId="7498" xr:uid="{00000000-0005-0000-0000-0000491D0000}"/>
    <cellStyle name="SAPBEXHLevel1X 3 6" xfId="7499" xr:uid="{00000000-0005-0000-0000-00004A1D0000}"/>
    <cellStyle name="SAPBEXHLevel1X 3 7" xfId="7500" xr:uid="{00000000-0005-0000-0000-00004B1D0000}"/>
    <cellStyle name="SAPBEXHLevel1X 3 8" xfId="7501" xr:uid="{00000000-0005-0000-0000-00004C1D0000}"/>
    <cellStyle name="SAPBEXHLevel1X 3 9" xfId="7502" xr:uid="{00000000-0005-0000-0000-00004D1D0000}"/>
    <cellStyle name="SAPBEXHLevel1X 4" xfId="7503" xr:uid="{00000000-0005-0000-0000-00004E1D0000}"/>
    <cellStyle name="SAPBEXHLevel1X 4 10" xfId="7504" xr:uid="{00000000-0005-0000-0000-00004F1D0000}"/>
    <cellStyle name="SAPBEXHLevel1X 4 11" xfId="7505" xr:uid="{00000000-0005-0000-0000-0000501D0000}"/>
    <cellStyle name="SAPBEXHLevel1X 4 12" xfId="7506" xr:uid="{00000000-0005-0000-0000-0000511D0000}"/>
    <cellStyle name="SAPBEXHLevel1X 4 13" xfId="7507" xr:uid="{00000000-0005-0000-0000-0000521D0000}"/>
    <cellStyle name="SAPBEXHLevel1X 4 2" xfId="7508" xr:uid="{00000000-0005-0000-0000-0000531D0000}"/>
    <cellStyle name="SAPBEXHLevel1X 4 3" xfId="7509" xr:uid="{00000000-0005-0000-0000-0000541D0000}"/>
    <cellStyle name="SAPBEXHLevel1X 4 4" xfId="7510" xr:uid="{00000000-0005-0000-0000-0000551D0000}"/>
    <cellStyle name="SAPBEXHLevel1X 4 5" xfId="7511" xr:uid="{00000000-0005-0000-0000-0000561D0000}"/>
    <cellStyle name="SAPBEXHLevel1X 4 6" xfId="7512" xr:uid="{00000000-0005-0000-0000-0000571D0000}"/>
    <cellStyle name="SAPBEXHLevel1X 4 7" xfId="7513" xr:uid="{00000000-0005-0000-0000-0000581D0000}"/>
    <cellStyle name="SAPBEXHLevel1X 4 8" xfId="7514" xr:uid="{00000000-0005-0000-0000-0000591D0000}"/>
    <cellStyle name="SAPBEXHLevel1X 4 9" xfId="7515" xr:uid="{00000000-0005-0000-0000-00005A1D0000}"/>
    <cellStyle name="SAPBEXHLevel1X 5" xfId="7516" xr:uid="{00000000-0005-0000-0000-00005B1D0000}"/>
    <cellStyle name="SAPBEXHLevel1X 5 10" xfId="7517" xr:uid="{00000000-0005-0000-0000-00005C1D0000}"/>
    <cellStyle name="SAPBEXHLevel1X 5 11" xfId="7518" xr:uid="{00000000-0005-0000-0000-00005D1D0000}"/>
    <cellStyle name="SAPBEXHLevel1X 5 12" xfId="7519" xr:uid="{00000000-0005-0000-0000-00005E1D0000}"/>
    <cellStyle name="SAPBEXHLevel1X 5 13" xfId="7520" xr:uid="{00000000-0005-0000-0000-00005F1D0000}"/>
    <cellStyle name="SAPBEXHLevel1X 5 2" xfId="7521" xr:uid="{00000000-0005-0000-0000-0000601D0000}"/>
    <cellStyle name="SAPBEXHLevel1X 5 3" xfId="7522" xr:uid="{00000000-0005-0000-0000-0000611D0000}"/>
    <cellStyle name="SAPBEXHLevel1X 5 4" xfId="7523" xr:uid="{00000000-0005-0000-0000-0000621D0000}"/>
    <cellStyle name="SAPBEXHLevel1X 5 5" xfId="7524" xr:uid="{00000000-0005-0000-0000-0000631D0000}"/>
    <cellStyle name="SAPBEXHLevel1X 5 6" xfId="7525" xr:uid="{00000000-0005-0000-0000-0000641D0000}"/>
    <cellStyle name="SAPBEXHLevel1X 5 7" xfId="7526" xr:uid="{00000000-0005-0000-0000-0000651D0000}"/>
    <cellStyle name="SAPBEXHLevel1X 5 8" xfId="7527" xr:uid="{00000000-0005-0000-0000-0000661D0000}"/>
    <cellStyle name="SAPBEXHLevel1X 5 9" xfId="7528" xr:uid="{00000000-0005-0000-0000-0000671D0000}"/>
    <cellStyle name="SAPBEXHLevel1X 6" xfId="7529" xr:uid="{00000000-0005-0000-0000-0000681D0000}"/>
    <cellStyle name="SAPBEXHLevel1X 6 10" xfId="7530" xr:uid="{00000000-0005-0000-0000-0000691D0000}"/>
    <cellStyle name="SAPBEXHLevel1X 6 2" xfId="7531" xr:uid="{00000000-0005-0000-0000-00006A1D0000}"/>
    <cellStyle name="SAPBEXHLevel1X 6 3" xfId="7532" xr:uid="{00000000-0005-0000-0000-00006B1D0000}"/>
    <cellStyle name="SAPBEXHLevel1X 6 4" xfId="7533" xr:uid="{00000000-0005-0000-0000-00006C1D0000}"/>
    <cellStyle name="SAPBEXHLevel1X 6 5" xfId="7534" xr:uid="{00000000-0005-0000-0000-00006D1D0000}"/>
    <cellStyle name="SAPBEXHLevel1X 6 6" xfId="7535" xr:uid="{00000000-0005-0000-0000-00006E1D0000}"/>
    <cellStyle name="SAPBEXHLevel1X 6 7" xfId="7536" xr:uid="{00000000-0005-0000-0000-00006F1D0000}"/>
    <cellStyle name="SAPBEXHLevel1X 6 8" xfId="7537" xr:uid="{00000000-0005-0000-0000-0000701D0000}"/>
    <cellStyle name="SAPBEXHLevel1X 6 9" xfId="7538" xr:uid="{00000000-0005-0000-0000-0000711D0000}"/>
    <cellStyle name="SAPBEXHLevel1X 7" xfId="7539" xr:uid="{00000000-0005-0000-0000-0000721D0000}"/>
    <cellStyle name="SAPBEXHLevel1X 7 10" xfId="7540" xr:uid="{00000000-0005-0000-0000-0000731D0000}"/>
    <cellStyle name="SAPBEXHLevel1X 7 2" xfId="7541" xr:uid="{00000000-0005-0000-0000-0000741D0000}"/>
    <cellStyle name="SAPBEXHLevel1X 7 3" xfId="7542" xr:uid="{00000000-0005-0000-0000-0000751D0000}"/>
    <cellStyle name="SAPBEXHLevel1X 7 4" xfId="7543" xr:uid="{00000000-0005-0000-0000-0000761D0000}"/>
    <cellStyle name="SAPBEXHLevel1X 7 5" xfId="7544" xr:uid="{00000000-0005-0000-0000-0000771D0000}"/>
    <cellStyle name="SAPBEXHLevel1X 7 6" xfId="7545" xr:uid="{00000000-0005-0000-0000-0000781D0000}"/>
    <cellStyle name="SAPBEXHLevel1X 7 7" xfId="7546" xr:uid="{00000000-0005-0000-0000-0000791D0000}"/>
    <cellStyle name="SAPBEXHLevel1X 7 8" xfId="7547" xr:uid="{00000000-0005-0000-0000-00007A1D0000}"/>
    <cellStyle name="SAPBEXHLevel1X 7 9" xfId="7548" xr:uid="{00000000-0005-0000-0000-00007B1D0000}"/>
    <cellStyle name="SAPBEXHLevel1X 8" xfId="7549" xr:uid="{00000000-0005-0000-0000-00007C1D0000}"/>
    <cellStyle name="SAPBEXHLevel1X 9" xfId="7550" xr:uid="{00000000-0005-0000-0000-00007D1D0000}"/>
    <cellStyle name="SAPBEXHLevel1X_Критерии RAB" xfId="7551" xr:uid="{00000000-0005-0000-0000-00007E1D0000}"/>
    <cellStyle name="SAPBEXHLevel2" xfId="7552" xr:uid="{00000000-0005-0000-0000-00007F1D0000}"/>
    <cellStyle name="SAPBEXHLevel2 10" xfId="7553" xr:uid="{00000000-0005-0000-0000-0000801D0000}"/>
    <cellStyle name="SAPBEXHLevel2 2" xfId="7554" xr:uid="{00000000-0005-0000-0000-0000811D0000}"/>
    <cellStyle name="SAPBEXHLevel2 2 2" xfId="7555" xr:uid="{00000000-0005-0000-0000-0000821D0000}"/>
    <cellStyle name="SAPBEXHLevel2 2 2 10" xfId="7556" xr:uid="{00000000-0005-0000-0000-0000831D0000}"/>
    <cellStyle name="SAPBEXHLevel2 2 2 11" xfId="7557" xr:uid="{00000000-0005-0000-0000-0000841D0000}"/>
    <cellStyle name="SAPBEXHLevel2 2 2 12" xfId="7558" xr:uid="{00000000-0005-0000-0000-0000851D0000}"/>
    <cellStyle name="SAPBEXHLevel2 2 2 13" xfId="7559" xr:uid="{00000000-0005-0000-0000-0000861D0000}"/>
    <cellStyle name="SAPBEXHLevel2 2 2 2" xfId="7560" xr:uid="{00000000-0005-0000-0000-0000871D0000}"/>
    <cellStyle name="SAPBEXHLevel2 2 2 3" xfId="7561" xr:uid="{00000000-0005-0000-0000-0000881D0000}"/>
    <cellStyle name="SAPBEXHLevel2 2 2 4" xfId="7562" xr:uid="{00000000-0005-0000-0000-0000891D0000}"/>
    <cellStyle name="SAPBEXHLevel2 2 2 5" xfId="7563" xr:uid="{00000000-0005-0000-0000-00008A1D0000}"/>
    <cellStyle name="SAPBEXHLevel2 2 2 6" xfId="7564" xr:uid="{00000000-0005-0000-0000-00008B1D0000}"/>
    <cellStyle name="SAPBEXHLevel2 2 2 7" xfId="7565" xr:uid="{00000000-0005-0000-0000-00008C1D0000}"/>
    <cellStyle name="SAPBEXHLevel2 2 2 8" xfId="7566" xr:uid="{00000000-0005-0000-0000-00008D1D0000}"/>
    <cellStyle name="SAPBEXHLevel2 2 2 9" xfId="7567" xr:uid="{00000000-0005-0000-0000-00008E1D0000}"/>
    <cellStyle name="SAPBEXHLevel2 2 3" xfId="7568" xr:uid="{00000000-0005-0000-0000-00008F1D0000}"/>
    <cellStyle name="SAPBEXHLevel2 2 3 10" xfId="7569" xr:uid="{00000000-0005-0000-0000-0000901D0000}"/>
    <cellStyle name="SAPBEXHLevel2 2 3 2" xfId="7570" xr:uid="{00000000-0005-0000-0000-0000911D0000}"/>
    <cellStyle name="SAPBEXHLevel2 2 3 3" xfId="7571" xr:uid="{00000000-0005-0000-0000-0000921D0000}"/>
    <cellStyle name="SAPBEXHLevel2 2 3 4" xfId="7572" xr:uid="{00000000-0005-0000-0000-0000931D0000}"/>
    <cellStyle name="SAPBEXHLevel2 2 3 5" xfId="7573" xr:uid="{00000000-0005-0000-0000-0000941D0000}"/>
    <cellStyle name="SAPBEXHLevel2 2 3 6" xfId="7574" xr:uid="{00000000-0005-0000-0000-0000951D0000}"/>
    <cellStyle name="SAPBEXHLevel2 2 3 7" xfId="7575" xr:uid="{00000000-0005-0000-0000-0000961D0000}"/>
    <cellStyle name="SAPBEXHLevel2 2 3 8" xfId="7576" xr:uid="{00000000-0005-0000-0000-0000971D0000}"/>
    <cellStyle name="SAPBEXHLevel2 2 3 9" xfId="7577" xr:uid="{00000000-0005-0000-0000-0000981D0000}"/>
    <cellStyle name="SAPBEXHLevel2 2 4" xfId="7578" xr:uid="{00000000-0005-0000-0000-0000991D0000}"/>
    <cellStyle name="SAPBEXHLevel2 2 4 10" xfId="7579" xr:uid="{00000000-0005-0000-0000-00009A1D0000}"/>
    <cellStyle name="SAPBEXHLevel2 2 4 2" xfId="7580" xr:uid="{00000000-0005-0000-0000-00009B1D0000}"/>
    <cellStyle name="SAPBEXHLevel2 2 4 3" xfId="7581" xr:uid="{00000000-0005-0000-0000-00009C1D0000}"/>
    <cellStyle name="SAPBEXHLevel2 2 4 4" xfId="7582" xr:uid="{00000000-0005-0000-0000-00009D1D0000}"/>
    <cellStyle name="SAPBEXHLevel2 2 4 5" xfId="7583" xr:uid="{00000000-0005-0000-0000-00009E1D0000}"/>
    <cellStyle name="SAPBEXHLevel2 2 4 6" xfId="7584" xr:uid="{00000000-0005-0000-0000-00009F1D0000}"/>
    <cellStyle name="SAPBEXHLevel2 2 4 7" xfId="7585" xr:uid="{00000000-0005-0000-0000-0000A01D0000}"/>
    <cellStyle name="SAPBEXHLevel2 2 4 8" xfId="7586" xr:uid="{00000000-0005-0000-0000-0000A11D0000}"/>
    <cellStyle name="SAPBEXHLevel2 2 4 9" xfId="7587" xr:uid="{00000000-0005-0000-0000-0000A21D0000}"/>
    <cellStyle name="SAPBEXHLevel2 2 5" xfId="7588" xr:uid="{00000000-0005-0000-0000-0000A31D0000}"/>
    <cellStyle name="SAPBEXHLevel2 2 6" xfId="7589" xr:uid="{00000000-0005-0000-0000-0000A41D0000}"/>
    <cellStyle name="SAPBEXHLevel2 2 7" xfId="7590" xr:uid="{00000000-0005-0000-0000-0000A51D0000}"/>
    <cellStyle name="SAPBEXHLevel2 2 8" xfId="7591" xr:uid="{00000000-0005-0000-0000-0000A61D0000}"/>
    <cellStyle name="SAPBEXHLevel2 2 9" xfId="7592" xr:uid="{00000000-0005-0000-0000-0000A71D0000}"/>
    <cellStyle name="SAPBEXHLevel2 3" xfId="7593" xr:uid="{00000000-0005-0000-0000-0000A81D0000}"/>
    <cellStyle name="SAPBEXHLevel2 3 10" xfId="7594" xr:uid="{00000000-0005-0000-0000-0000A91D0000}"/>
    <cellStyle name="SAPBEXHLevel2 3 11" xfId="7595" xr:uid="{00000000-0005-0000-0000-0000AA1D0000}"/>
    <cellStyle name="SAPBEXHLevel2 3 2" xfId="7596" xr:uid="{00000000-0005-0000-0000-0000AB1D0000}"/>
    <cellStyle name="SAPBEXHLevel2 3 3" xfId="7597" xr:uid="{00000000-0005-0000-0000-0000AC1D0000}"/>
    <cellStyle name="SAPBEXHLevel2 3 4" xfId="7598" xr:uid="{00000000-0005-0000-0000-0000AD1D0000}"/>
    <cellStyle name="SAPBEXHLevel2 3 5" xfId="7599" xr:uid="{00000000-0005-0000-0000-0000AE1D0000}"/>
    <cellStyle name="SAPBEXHLevel2 3 6" xfId="7600" xr:uid="{00000000-0005-0000-0000-0000AF1D0000}"/>
    <cellStyle name="SAPBEXHLevel2 3 7" xfId="7601" xr:uid="{00000000-0005-0000-0000-0000B01D0000}"/>
    <cellStyle name="SAPBEXHLevel2 3 8" xfId="7602" xr:uid="{00000000-0005-0000-0000-0000B11D0000}"/>
    <cellStyle name="SAPBEXHLevel2 3 9" xfId="7603" xr:uid="{00000000-0005-0000-0000-0000B21D0000}"/>
    <cellStyle name="SAPBEXHLevel2 4" xfId="7604" xr:uid="{00000000-0005-0000-0000-0000B31D0000}"/>
    <cellStyle name="SAPBEXHLevel2 4 10" xfId="7605" xr:uid="{00000000-0005-0000-0000-0000B41D0000}"/>
    <cellStyle name="SAPBEXHLevel2 4 11" xfId="7606" xr:uid="{00000000-0005-0000-0000-0000B51D0000}"/>
    <cellStyle name="SAPBEXHLevel2 4 12" xfId="7607" xr:uid="{00000000-0005-0000-0000-0000B61D0000}"/>
    <cellStyle name="SAPBEXHLevel2 4 13" xfId="7608" xr:uid="{00000000-0005-0000-0000-0000B71D0000}"/>
    <cellStyle name="SAPBEXHLevel2 4 2" xfId="7609" xr:uid="{00000000-0005-0000-0000-0000B81D0000}"/>
    <cellStyle name="SAPBEXHLevel2 4 3" xfId="7610" xr:uid="{00000000-0005-0000-0000-0000B91D0000}"/>
    <cellStyle name="SAPBEXHLevel2 4 4" xfId="7611" xr:uid="{00000000-0005-0000-0000-0000BA1D0000}"/>
    <cellStyle name="SAPBEXHLevel2 4 5" xfId="7612" xr:uid="{00000000-0005-0000-0000-0000BB1D0000}"/>
    <cellStyle name="SAPBEXHLevel2 4 6" xfId="7613" xr:uid="{00000000-0005-0000-0000-0000BC1D0000}"/>
    <cellStyle name="SAPBEXHLevel2 4 7" xfId="7614" xr:uid="{00000000-0005-0000-0000-0000BD1D0000}"/>
    <cellStyle name="SAPBEXHLevel2 4 8" xfId="7615" xr:uid="{00000000-0005-0000-0000-0000BE1D0000}"/>
    <cellStyle name="SAPBEXHLevel2 4 9" xfId="7616" xr:uid="{00000000-0005-0000-0000-0000BF1D0000}"/>
    <cellStyle name="SAPBEXHLevel2 5" xfId="7617" xr:uid="{00000000-0005-0000-0000-0000C01D0000}"/>
    <cellStyle name="SAPBEXHLevel2 5 10" xfId="7618" xr:uid="{00000000-0005-0000-0000-0000C11D0000}"/>
    <cellStyle name="SAPBEXHLevel2 5 11" xfId="7619" xr:uid="{00000000-0005-0000-0000-0000C21D0000}"/>
    <cellStyle name="SAPBEXHLevel2 5 12" xfId="7620" xr:uid="{00000000-0005-0000-0000-0000C31D0000}"/>
    <cellStyle name="SAPBEXHLevel2 5 13" xfId="7621" xr:uid="{00000000-0005-0000-0000-0000C41D0000}"/>
    <cellStyle name="SAPBEXHLevel2 5 2" xfId="7622" xr:uid="{00000000-0005-0000-0000-0000C51D0000}"/>
    <cellStyle name="SAPBEXHLevel2 5 3" xfId="7623" xr:uid="{00000000-0005-0000-0000-0000C61D0000}"/>
    <cellStyle name="SAPBEXHLevel2 5 4" xfId="7624" xr:uid="{00000000-0005-0000-0000-0000C71D0000}"/>
    <cellStyle name="SAPBEXHLevel2 5 5" xfId="7625" xr:uid="{00000000-0005-0000-0000-0000C81D0000}"/>
    <cellStyle name="SAPBEXHLevel2 5 6" xfId="7626" xr:uid="{00000000-0005-0000-0000-0000C91D0000}"/>
    <cellStyle name="SAPBEXHLevel2 5 7" xfId="7627" xr:uid="{00000000-0005-0000-0000-0000CA1D0000}"/>
    <cellStyle name="SAPBEXHLevel2 5 8" xfId="7628" xr:uid="{00000000-0005-0000-0000-0000CB1D0000}"/>
    <cellStyle name="SAPBEXHLevel2 5 9" xfId="7629" xr:uid="{00000000-0005-0000-0000-0000CC1D0000}"/>
    <cellStyle name="SAPBEXHLevel2 6" xfId="7630" xr:uid="{00000000-0005-0000-0000-0000CD1D0000}"/>
    <cellStyle name="SAPBEXHLevel2 6 10" xfId="7631" xr:uid="{00000000-0005-0000-0000-0000CE1D0000}"/>
    <cellStyle name="SAPBEXHLevel2 6 2" xfId="7632" xr:uid="{00000000-0005-0000-0000-0000CF1D0000}"/>
    <cellStyle name="SAPBEXHLevel2 6 3" xfId="7633" xr:uid="{00000000-0005-0000-0000-0000D01D0000}"/>
    <cellStyle name="SAPBEXHLevel2 6 4" xfId="7634" xr:uid="{00000000-0005-0000-0000-0000D11D0000}"/>
    <cellStyle name="SAPBEXHLevel2 6 5" xfId="7635" xr:uid="{00000000-0005-0000-0000-0000D21D0000}"/>
    <cellStyle name="SAPBEXHLevel2 6 6" xfId="7636" xr:uid="{00000000-0005-0000-0000-0000D31D0000}"/>
    <cellStyle name="SAPBEXHLevel2 6 7" xfId="7637" xr:uid="{00000000-0005-0000-0000-0000D41D0000}"/>
    <cellStyle name="SAPBEXHLevel2 6 8" xfId="7638" xr:uid="{00000000-0005-0000-0000-0000D51D0000}"/>
    <cellStyle name="SAPBEXHLevel2 6 9" xfId="7639" xr:uid="{00000000-0005-0000-0000-0000D61D0000}"/>
    <cellStyle name="SAPBEXHLevel2 7" xfId="7640" xr:uid="{00000000-0005-0000-0000-0000D71D0000}"/>
    <cellStyle name="SAPBEXHLevel2 7 10" xfId="7641" xr:uid="{00000000-0005-0000-0000-0000D81D0000}"/>
    <cellStyle name="SAPBEXHLevel2 7 2" xfId="7642" xr:uid="{00000000-0005-0000-0000-0000D91D0000}"/>
    <cellStyle name="SAPBEXHLevel2 7 3" xfId="7643" xr:uid="{00000000-0005-0000-0000-0000DA1D0000}"/>
    <cellStyle name="SAPBEXHLevel2 7 4" xfId="7644" xr:uid="{00000000-0005-0000-0000-0000DB1D0000}"/>
    <cellStyle name="SAPBEXHLevel2 7 5" xfId="7645" xr:uid="{00000000-0005-0000-0000-0000DC1D0000}"/>
    <cellStyle name="SAPBEXHLevel2 7 6" xfId="7646" xr:uid="{00000000-0005-0000-0000-0000DD1D0000}"/>
    <cellStyle name="SAPBEXHLevel2 7 7" xfId="7647" xr:uid="{00000000-0005-0000-0000-0000DE1D0000}"/>
    <cellStyle name="SAPBEXHLevel2 7 8" xfId="7648" xr:uid="{00000000-0005-0000-0000-0000DF1D0000}"/>
    <cellStyle name="SAPBEXHLevel2 7 9" xfId="7649" xr:uid="{00000000-0005-0000-0000-0000E01D0000}"/>
    <cellStyle name="SAPBEXHLevel2 8" xfId="7650" xr:uid="{00000000-0005-0000-0000-0000E11D0000}"/>
    <cellStyle name="SAPBEXHLevel2 9" xfId="7651" xr:uid="{00000000-0005-0000-0000-0000E21D0000}"/>
    <cellStyle name="SAPBEXHLevel2_Критерии RAB" xfId="7652" xr:uid="{00000000-0005-0000-0000-0000E31D0000}"/>
    <cellStyle name="SAPBEXHLevel2X" xfId="7653" xr:uid="{00000000-0005-0000-0000-0000E41D0000}"/>
    <cellStyle name="SAPBEXHLevel2X 10" xfId="7654" xr:uid="{00000000-0005-0000-0000-0000E51D0000}"/>
    <cellStyle name="SAPBEXHLevel2X 2" xfId="7655" xr:uid="{00000000-0005-0000-0000-0000E61D0000}"/>
    <cellStyle name="SAPBEXHLevel2X 2 2" xfId="7656" xr:uid="{00000000-0005-0000-0000-0000E71D0000}"/>
    <cellStyle name="SAPBEXHLevel2X 2 2 10" xfId="7657" xr:uid="{00000000-0005-0000-0000-0000E81D0000}"/>
    <cellStyle name="SAPBEXHLevel2X 2 2 11" xfId="7658" xr:uid="{00000000-0005-0000-0000-0000E91D0000}"/>
    <cellStyle name="SAPBEXHLevel2X 2 2 12" xfId="7659" xr:uid="{00000000-0005-0000-0000-0000EA1D0000}"/>
    <cellStyle name="SAPBEXHLevel2X 2 2 13" xfId="7660" xr:uid="{00000000-0005-0000-0000-0000EB1D0000}"/>
    <cellStyle name="SAPBEXHLevel2X 2 2 2" xfId="7661" xr:uid="{00000000-0005-0000-0000-0000EC1D0000}"/>
    <cellStyle name="SAPBEXHLevel2X 2 2 3" xfId="7662" xr:uid="{00000000-0005-0000-0000-0000ED1D0000}"/>
    <cellStyle name="SAPBEXHLevel2X 2 2 4" xfId="7663" xr:uid="{00000000-0005-0000-0000-0000EE1D0000}"/>
    <cellStyle name="SAPBEXHLevel2X 2 2 5" xfId="7664" xr:uid="{00000000-0005-0000-0000-0000EF1D0000}"/>
    <cellStyle name="SAPBEXHLevel2X 2 2 6" xfId="7665" xr:uid="{00000000-0005-0000-0000-0000F01D0000}"/>
    <cellStyle name="SAPBEXHLevel2X 2 2 7" xfId="7666" xr:uid="{00000000-0005-0000-0000-0000F11D0000}"/>
    <cellStyle name="SAPBEXHLevel2X 2 2 8" xfId="7667" xr:uid="{00000000-0005-0000-0000-0000F21D0000}"/>
    <cellStyle name="SAPBEXHLevel2X 2 2 9" xfId="7668" xr:uid="{00000000-0005-0000-0000-0000F31D0000}"/>
    <cellStyle name="SAPBEXHLevel2X 2 3" xfId="7669" xr:uid="{00000000-0005-0000-0000-0000F41D0000}"/>
    <cellStyle name="SAPBEXHLevel2X 2 3 10" xfId="7670" xr:uid="{00000000-0005-0000-0000-0000F51D0000}"/>
    <cellStyle name="SAPBEXHLevel2X 2 3 2" xfId="7671" xr:uid="{00000000-0005-0000-0000-0000F61D0000}"/>
    <cellStyle name="SAPBEXHLevel2X 2 3 3" xfId="7672" xr:uid="{00000000-0005-0000-0000-0000F71D0000}"/>
    <cellStyle name="SAPBEXHLevel2X 2 3 4" xfId="7673" xr:uid="{00000000-0005-0000-0000-0000F81D0000}"/>
    <cellStyle name="SAPBEXHLevel2X 2 3 5" xfId="7674" xr:uid="{00000000-0005-0000-0000-0000F91D0000}"/>
    <cellStyle name="SAPBEXHLevel2X 2 3 6" xfId="7675" xr:uid="{00000000-0005-0000-0000-0000FA1D0000}"/>
    <cellStyle name="SAPBEXHLevel2X 2 3 7" xfId="7676" xr:uid="{00000000-0005-0000-0000-0000FB1D0000}"/>
    <cellStyle name="SAPBEXHLevel2X 2 3 8" xfId="7677" xr:uid="{00000000-0005-0000-0000-0000FC1D0000}"/>
    <cellStyle name="SAPBEXHLevel2X 2 3 9" xfId="7678" xr:uid="{00000000-0005-0000-0000-0000FD1D0000}"/>
    <cellStyle name="SAPBEXHLevel2X 2 4" xfId="7679" xr:uid="{00000000-0005-0000-0000-0000FE1D0000}"/>
    <cellStyle name="SAPBEXHLevel2X 2 4 10" xfId="7680" xr:uid="{00000000-0005-0000-0000-0000FF1D0000}"/>
    <cellStyle name="SAPBEXHLevel2X 2 4 2" xfId="7681" xr:uid="{00000000-0005-0000-0000-0000001E0000}"/>
    <cellStyle name="SAPBEXHLevel2X 2 4 3" xfId="7682" xr:uid="{00000000-0005-0000-0000-0000011E0000}"/>
    <cellStyle name="SAPBEXHLevel2X 2 4 4" xfId="7683" xr:uid="{00000000-0005-0000-0000-0000021E0000}"/>
    <cellStyle name="SAPBEXHLevel2X 2 4 5" xfId="7684" xr:uid="{00000000-0005-0000-0000-0000031E0000}"/>
    <cellStyle name="SAPBEXHLevel2X 2 4 6" xfId="7685" xr:uid="{00000000-0005-0000-0000-0000041E0000}"/>
    <cellStyle name="SAPBEXHLevel2X 2 4 7" xfId="7686" xr:uid="{00000000-0005-0000-0000-0000051E0000}"/>
    <cellStyle name="SAPBEXHLevel2X 2 4 8" xfId="7687" xr:uid="{00000000-0005-0000-0000-0000061E0000}"/>
    <cellStyle name="SAPBEXHLevel2X 2 4 9" xfId="7688" xr:uid="{00000000-0005-0000-0000-0000071E0000}"/>
    <cellStyle name="SAPBEXHLevel2X 2 5" xfId="7689" xr:uid="{00000000-0005-0000-0000-0000081E0000}"/>
    <cellStyle name="SAPBEXHLevel2X 2 6" xfId="7690" xr:uid="{00000000-0005-0000-0000-0000091E0000}"/>
    <cellStyle name="SAPBEXHLevel2X 2 7" xfId="7691" xr:uid="{00000000-0005-0000-0000-00000A1E0000}"/>
    <cellStyle name="SAPBEXHLevel2X 2 8" xfId="7692" xr:uid="{00000000-0005-0000-0000-00000B1E0000}"/>
    <cellStyle name="SAPBEXHLevel2X 2 9" xfId="7693" xr:uid="{00000000-0005-0000-0000-00000C1E0000}"/>
    <cellStyle name="SAPBEXHLevel2X 3" xfId="7694" xr:uid="{00000000-0005-0000-0000-00000D1E0000}"/>
    <cellStyle name="SAPBEXHLevel2X 3 10" xfId="7695" xr:uid="{00000000-0005-0000-0000-00000E1E0000}"/>
    <cellStyle name="SAPBEXHLevel2X 3 11" xfId="7696" xr:uid="{00000000-0005-0000-0000-00000F1E0000}"/>
    <cellStyle name="SAPBEXHLevel2X 3 2" xfId="7697" xr:uid="{00000000-0005-0000-0000-0000101E0000}"/>
    <cellStyle name="SAPBEXHLevel2X 3 3" xfId="7698" xr:uid="{00000000-0005-0000-0000-0000111E0000}"/>
    <cellStyle name="SAPBEXHLevel2X 3 4" xfId="7699" xr:uid="{00000000-0005-0000-0000-0000121E0000}"/>
    <cellStyle name="SAPBEXHLevel2X 3 5" xfId="7700" xr:uid="{00000000-0005-0000-0000-0000131E0000}"/>
    <cellStyle name="SAPBEXHLevel2X 3 6" xfId="7701" xr:uid="{00000000-0005-0000-0000-0000141E0000}"/>
    <cellStyle name="SAPBEXHLevel2X 3 7" xfId="7702" xr:uid="{00000000-0005-0000-0000-0000151E0000}"/>
    <cellStyle name="SAPBEXHLevel2X 3 8" xfId="7703" xr:uid="{00000000-0005-0000-0000-0000161E0000}"/>
    <cellStyle name="SAPBEXHLevel2X 3 9" xfId="7704" xr:uid="{00000000-0005-0000-0000-0000171E0000}"/>
    <cellStyle name="SAPBEXHLevel2X 4" xfId="7705" xr:uid="{00000000-0005-0000-0000-0000181E0000}"/>
    <cellStyle name="SAPBEXHLevel2X 4 10" xfId="7706" xr:uid="{00000000-0005-0000-0000-0000191E0000}"/>
    <cellStyle name="SAPBEXHLevel2X 4 11" xfId="7707" xr:uid="{00000000-0005-0000-0000-00001A1E0000}"/>
    <cellStyle name="SAPBEXHLevel2X 4 12" xfId="7708" xr:uid="{00000000-0005-0000-0000-00001B1E0000}"/>
    <cellStyle name="SAPBEXHLevel2X 4 13" xfId="7709" xr:uid="{00000000-0005-0000-0000-00001C1E0000}"/>
    <cellStyle name="SAPBEXHLevel2X 4 2" xfId="7710" xr:uid="{00000000-0005-0000-0000-00001D1E0000}"/>
    <cellStyle name="SAPBEXHLevel2X 4 3" xfId="7711" xr:uid="{00000000-0005-0000-0000-00001E1E0000}"/>
    <cellStyle name="SAPBEXHLevel2X 4 4" xfId="7712" xr:uid="{00000000-0005-0000-0000-00001F1E0000}"/>
    <cellStyle name="SAPBEXHLevel2X 4 5" xfId="7713" xr:uid="{00000000-0005-0000-0000-0000201E0000}"/>
    <cellStyle name="SAPBEXHLevel2X 4 6" xfId="7714" xr:uid="{00000000-0005-0000-0000-0000211E0000}"/>
    <cellStyle name="SAPBEXHLevel2X 4 7" xfId="7715" xr:uid="{00000000-0005-0000-0000-0000221E0000}"/>
    <cellStyle name="SAPBEXHLevel2X 4 8" xfId="7716" xr:uid="{00000000-0005-0000-0000-0000231E0000}"/>
    <cellStyle name="SAPBEXHLevel2X 4 9" xfId="7717" xr:uid="{00000000-0005-0000-0000-0000241E0000}"/>
    <cellStyle name="SAPBEXHLevel2X 5" xfId="7718" xr:uid="{00000000-0005-0000-0000-0000251E0000}"/>
    <cellStyle name="SAPBEXHLevel2X 5 10" xfId="7719" xr:uid="{00000000-0005-0000-0000-0000261E0000}"/>
    <cellStyle name="SAPBEXHLevel2X 5 11" xfId="7720" xr:uid="{00000000-0005-0000-0000-0000271E0000}"/>
    <cellStyle name="SAPBEXHLevel2X 5 12" xfId="7721" xr:uid="{00000000-0005-0000-0000-0000281E0000}"/>
    <cellStyle name="SAPBEXHLevel2X 5 13" xfId="7722" xr:uid="{00000000-0005-0000-0000-0000291E0000}"/>
    <cellStyle name="SAPBEXHLevel2X 5 2" xfId="7723" xr:uid="{00000000-0005-0000-0000-00002A1E0000}"/>
    <cellStyle name="SAPBEXHLevel2X 5 3" xfId="7724" xr:uid="{00000000-0005-0000-0000-00002B1E0000}"/>
    <cellStyle name="SAPBEXHLevel2X 5 4" xfId="7725" xr:uid="{00000000-0005-0000-0000-00002C1E0000}"/>
    <cellStyle name="SAPBEXHLevel2X 5 5" xfId="7726" xr:uid="{00000000-0005-0000-0000-00002D1E0000}"/>
    <cellStyle name="SAPBEXHLevel2X 5 6" xfId="7727" xr:uid="{00000000-0005-0000-0000-00002E1E0000}"/>
    <cellStyle name="SAPBEXHLevel2X 5 7" xfId="7728" xr:uid="{00000000-0005-0000-0000-00002F1E0000}"/>
    <cellStyle name="SAPBEXHLevel2X 5 8" xfId="7729" xr:uid="{00000000-0005-0000-0000-0000301E0000}"/>
    <cellStyle name="SAPBEXHLevel2X 5 9" xfId="7730" xr:uid="{00000000-0005-0000-0000-0000311E0000}"/>
    <cellStyle name="SAPBEXHLevel2X 6" xfId="7731" xr:uid="{00000000-0005-0000-0000-0000321E0000}"/>
    <cellStyle name="SAPBEXHLevel2X 6 10" xfId="7732" xr:uid="{00000000-0005-0000-0000-0000331E0000}"/>
    <cellStyle name="SAPBEXHLevel2X 6 2" xfId="7733" xr:uid="{00000000-0005-0000-0000-0000341E0000}"/>
    <cellStyle name="SAPBEXHLevel2X 6 3" xfId="7734" xr:uid="{00000000-0005-0000-0000-0000351E0000}"/>
    <cellStyle name="SAPBEXHLevel2X 6 4" xfId="7735" xr:uid="{00000000-0005-0000-0000-0000361E0000}"/>
    <cellStyle name="SAPBEXHLevel2X 6 5" xfId="7736" xr:uid="{00000000-0005-0000-0000-0000371E0000}"/>
    <cellStyle name="SAPBEXHLevel2X 6 6" xfId="7737" xr:uid="{00000000-0005-0000-0000-0000381E0000}"/>
    <cellStyle name="SAPBEXHLevel2X 6 7" xfId="7738" xr:uid="{00000000-0005-0000-0000-0000391E0000}"/>
    <cellStyle name="SAPBEXHLevel2X 6 8" xfId="7739" xr:uid="{00000000-0005-0000-0000-00003A1E0000}"/>
    <cellStyle name="SAPBEXHLevel2X 6 9" xfId="7740" xr:uid="{00000000-0005-0000-0000-00003B1E0000}"/>
    <cellStyle name="SAPBEXHLevel2X 7" xfId="7741" xr:uid="{00000000-0005-0000-0000-00003C1E0000}"/>
    <cellStyle name="SAPBEXHLevel2X 7 10" xfId="7742" xr:uid="{00000000-0005-0000-0000-00003D1E0000}"/>
    <cellStyle name="SAPBEXHLevel2X 7 2" xfId="7743" xr:uid="{00000000-0005-0000-0000-00003E1E0000}"/>
    <cellStyle name="SAPBEXHLevel2X 7 3" xfId="7744" xr:uid="{00000000-0005-0000-0000-00003F1E0000}"/>
    <cellStyle name="SAPBEXHLevel2X 7 4" xfId="7745" xr:uid="{00000000-0005-0000-0000-0000401E0000}"/>
    <cellStyle name="SAPBEXHLevel2X 7 5" xfId="7746" xr:uid="{00000000-0005-0000-0000-0000411E0000}"/>
    <cellStyle name="SAPBEXHLevel2X 7 6" xfId="7747" xr:uid="{00000000-0005-0000-0000-0000421E0000}"/>
    <cellStyle name="SAPBEXHLevel2X 7 7" xfId="7748" xr:uid="{00000000-0005-0000-0000-0000431E0000}"/>
    <cellStyle name="SAPBEXHLevel2X 7 8" xfId="7749" xr:uid="{00000000-0005-0000-0000-0000441E0000}"/>
    <cellStyle name="SAPBEXHLevel2X 7 9" xfId="7750" xr:uid="{00000000-0005-0000-0000-0000451E0000}"/>
    <cellStyle name="SAPBEXHLevel2X 8" xfId="7751" xr:uid="{00000000-0005-0000-0000-0000461E0000}"/>
    <cellStyle name="SAPBEXHLevel2X 9" xfId="7752" xr:uid="{00000000-0005-0000-0000-0000471E0000}"/>
    <cellStyle name="SAPBEXHLevel2X_Критерии RAB" xfId="7753" xr:uid="{00000000-0005-0000-0000-0000481E0000}"/>
    <cellStyle name="SAPBEXHLevel3" xfId="7754" xr:uid="{00000000-0005-0000-0000-0000491E0000}"/>
    <cellStyle name="SAPBEXHLevel3 10" xfId="7755" xr:uid="{00000000-0005-0000-0000-00004A1E0000}"/>
    <cellStyle name="SAPBEXHLevel3 2" xfId="7756" xr:uid="{00000000-0005-0000-0000-00004B1E0000}"/>
    <cellStyle name="SAPBEXHLevel3 2 2" xfId="7757" xr:uid="{00000000-0005-0000-0000-00004C1E0000}"/>
    <cellStyle name="SAPBEXHLevel3 2 2 10" xfId="7758" xr:uid="{00000000-0005-0000-0000-00004D1E0000}"/>
    <cellStyle name="SAPBEXHLevel3 2 2 11" xfId="7759" xr:uid="{00000000-0005-0000-0000-00004E1E0000}"/>
    <cellStyle name="SAPBEXHLevel3 2 2 12" xfId="7760" xr:uid="{00000000-0005-0000-0000-00004F1E0000}"/>
    <cellStyle name="SAPBEXHLevel3 2 2 13" xfId="7761" xr:uid="{00000000-0005-0000-0000-0000501E0000}"/>
    <cellStyle name="SAPBEXHLevel3 2 2 2" xfId="7762" xr:uid="{00000000-0005-0000-0000-0000511E0000}"/>
    <cellStyle name="SAPBEXHLevel3 2 2 3" xfId="7763" xr:uid="{00000000-0005-0000-0000-0000521E0000}"/>
    <cellStyle name="SAPBEXHLevel3 2 2 4" xfId="7764" xr:uid="{00000000-0005-0000-0000-0000531E0000}"/>
    <cellStyle name="SAPBEXHLevel3 2 2 5" xfId="7765" xr:uid="{00000000-0005-0000-0000-0000541E0000}"/>
    <cellStyle name="SAPBEXHLevel3 2 2 6" xfId="7766" xr:uid="{00000000-0005-0000-0000-0000551E0000}"/>
    <cellStyle name="SAPBEXHLevel3 2 2 7" xfId="7767" xr:uid="{00000000-0005-0000-0000-0000561E0000}"/>
    <cellStyle name="SAPBEXHLevel3 2 2 8" xfId="7768" xr:uid="{00000000-0005-0000-0000-0000571E0000}"/>
    <cellStyle name="SAPBEXHLevel3 2 2 9" xfId="7769" xr:uid="{00000000-0005-0000-0000-0000581E0000}"/>
    <cellStyle name="SAPBEXHLevel3 2 3" xfId="7770" xr:uid="{00000000-0005-0000-0000-0000591E0000}"/>
    <cellStyle name="SAPBEXHLevel3 2 3 10" xfId="7771" xr:uid="{00000000-0005-0000-0000-00005A1E0000}"/>
    <cellStyle name="SAPBEXHLevel3 2 3 2" xfId="7772" xr:uid="{00000000-0005-0000-0000-00005B1E0000}"/>
    <cellStyle name="SAPBEXHLevel3 2 3 3" xfId="7773" xr:uid="{00000000-0005-0000-0000-00005C1E0000}"/>
    <cellStyle name="SAPBEXHLevel3 2 3 4" xfId="7774" xr:uid="{00000000-0005-0000-0000-00005D1E0000}"/>
    <cellStyle name="SAPBEXHLevel3 2 3 5" xfId="7775" xr:uid="{00000000-0005-0000-0000-00005E1E0000}"/>
    <cellStyle name="SAPBEXHLevel3 2 3 6" xfId="7776" xr:uid="{00000000-0005-0000-0000-00005F1E0000}"/>
    <cellStyle name="SAPBEXHLevel3 2 3 7" xfId="7777" xr:uid="{00000000-0005-0000-0000-0000601E0000}"/>
    <cellStyle name="SAPBEXHLevel3 2 3 8" xfId="7778" xr:uid="{00000000-0005-0000-0000-0000611E0000}"/>
    <cellStyle name="SAPBEXHLevel3 2 3 9" xfId="7779" xr:uid="{00000000-0005-0000-0000-0000621E0000}"/>
    <cellStyle name="SAPBEXHLevel3 2 4" xfId="7780" xr:uid="{00000000-0005-0000-0000-0000631E0000}"/>
    <cellStyle name="SAPBEXHLevel3 2 4 10" xfId="7781" xr:uid="{00000000-0005-0000-0000-0000641E0000}"/>
    <cellStyle name="SAPBEXHLevel3 2 4 2" xfId="7782" xr:uid="{00000000-0005-0000-0000-0000651E0000}"/>
    <cellStyle name="SAPBEXHLevel3 2 4 3" xfId="7783" xr:uid="{00000000-0005-0000-0000-0000661E0000}"/>
    <cellStyle name="SAPBEXHLevel3 2 4 4" xfId="7784" xr:uid="{00000000-0005-0000-0000-0000671E0000}"/>
    <cellStyle name="SAPBEXHLevel3 2 4 5" xfId="7785" xr:uid="{00000000-0005-0000-0000-0000681E0000}"/>
    <cellStyle name="SAPBEXHLevel3 2 4 6" xfId="7786" xr:uid="{00000000-0005-0000-0000-0000691E0000}"/>
    <cellStyle name="SAPBEXHLevel3 2 4 7" xfId="7787" xr:uid="{00000000-0005-0000-0000-00006A1E0000}"/>
    <cellStyle name="SAPBEXHLevel3 2 4 8" xfId="7788" xr:uid="{00000000-0005-0000-0000-00006B1E0000}"/>
    <cellStyle name="SAPBEXHLevel3 2 4 9" xfId="7789" xr:uid="{00000000-0005-0000-0000-00006C1E0000}"/>
    <cellStyle name="SAPBEXHLevel3 2 5" xfId="7790" xr:uid="{00000000-0005-0000-0000-00006D1E0000}"/>
    <cellStyle name="SAPBEXHLevel3 2 6" xfId="7791" xr:uid="{00000000-0005-0000-0000-00006E1E0000}"/>
    <cellStyle name="SAPBEXHLevel3 2 7" xfId="7792" xr:uid="{00000000-0005-0000-0000-00006F1E0000}"/>
    <cellStyle name="SAPBEXHLevel3 2 8" xfId="7793" xr:uid="{00000000-0005-0000-0000-0000701E0000}"/>
    <cellStyle name="SAPBEXHLevel3 2 9" xfId="7794" xr:uid="{00000000-0005-0000-0000-0000711E0000}"/>
    <cellStyle name="SAPBEXHLevel3 3" xfId="7795" xr:uid="{00000000-0005-0000-0000-0000721E0000}"/>
    <cellStyle name="SAPBEXHLevel3 3 10" xfId="7796" xr:uid="{00000000-0005-0000-0000-0000731E0000}"/>
    <cellStyle name="SAPBEXHLevel3 3 11" xfId="7797" xr:uid="{00000000-0005-0000-0000-0000741E0000}"/>
    <cellStyle name="SAPBEXHLevel3 3 2" xfId="7798" xr:uid="{00000000-0005-0000-0000-0000751E0000}"/>
    <cellStyle name="SAPBEXHLevel3 3 3" xfId="7799" xr:uid="{00000000-0005-0000-0000-0000761E0000}"/>
    <cellStyle name="SAPBEXHLevel3 3 4" xfId="7800" xr:uid="{00000000-0005-0000-0000-0000771E0000}"/>
    <cellStyle name="SAPBEXHLevel3 3 5" xfId="7801" xr:uid="{00000000-0005-0000-0000-0000781E0000}"/>
    <cellStyle name="SAPBEXHLevel3 3 6" xfId="7802" xr:uid="{00000000-0005-0000-0000-0000791E0000}"/>
    <cellStyle name="SAPBEXHLevel3 3 7" xfId="7803" xr:uid="{00000000-0005-0000-0000-00007A1E0000}"/>
    <cellStyle name="SAPBEXHLevel3 3 8" xfId="7804" xr:uid="{00000000-0005-0000-0000-00007B1E0000}"/>
    <cellStyle name="SAPBEXHLevel3 3 9" xfId="7805" xr:uid="{00000000-0005-0000-0000-00007C1E0000}"/>
    <cellStyle name="SAPBEXHLevel3 4" xfId="7806" xr:uid="{00000000-0005-0000-0000-00007D1E0000}"/>
    <cellStyle name="SAPBEXHLevel3 4 10" xfId="7807" xr:uid="{00000000-0005-0000-0000-00007E1E0000}"/>
    <cellStyle name="SAPBEXHLevel3 4 11" xfId="7808" xr:uid="{00000000-0005-0000-0000-00007F1E0000}"/>
    <cellStyle name="SAPBEXHLevel3 4 12" xfId="7809" xr:uid="{00000000-0005-0000-0000-0000801E0000}"/>
    <cellStyle name="SAPBEXHLevel3 4 13" xfId="7810" xr:uid="{00000000-0005-0000-0000-0000811E0000}"/>
    <cellStyle name="SAPBEXHLevel3 4 2" xfId="7811" xr:uid="{00000000-0005-0000-0000-0000821E0000}"/>
    <cellStyle name="SAPBEXHLevel3 4 3" xfId="7812" xr:uid="{00000000-0005-0000-0000-0000831E0000}"/>
    <cellStyle name="SAPBEXHLevel3 4 4" xfId="7813" xr:uid="{00000000-0005-0000-0000-0000841E0000}"/>
    <cellStyle name="SAPBEXHLevel3 4 5" xfId="7814" xr:uid="{00000000-0005-0000-0000-0000851E0000}"/>
    <cellStyle name="SAPBEXHLevel3 4 6" xfId="7815" xr:uid="{00000000-0005-0000-0000-0000861E0000}"/>
    <cellStyle name="SAPBEXHLevel3 4 7" xfId="7816" xr:uid="{00000000-0005-0000-0000-0000871E0000}"/>
    <cellStyle name="SAPBEXHLevel3 4 8" xfId="7817" xr:uid="{00000000-0005-0000-0000-0000881E0000}"/>
    <cellStyle name="SAPBEXHLevel3 4 9" xfId="7818" xr:uid="{00000000-0005-0000-0000-0000891E0000}"/>
    <cellStyle name="SAPBEXHLevel3 5" xfId="7819" xr:uid="{00000000-0005-0000-0000-00008A1E0000}"/>
    <cellStyle name="SAPBEXHLevel3 5 10" xfId="7820" xr:uid="{00000000-0005-0000-0000-00008B1E0000}"/>
    <cellStyle name="SAPBEXHLevel3 5 11" xfId="7821" xr:uid="{00000000-0005-0000-0000-00008C1E0000}"/>
    <cellStyle name="SAPBEXHLevel3 5 12" xfId="7822" xr:uid="{00000000-0005-0000-0000-00008D1E0000}"/>
    <cellStyle name="SAPBEXHLevel3 5 13" xfId="7823" xr:uid="{00000000-0005-0000-0000-00008E1E0000}"/>
    <cellStyle name="SAPBEXHLevel3 5 2" xfId="7824" xr:uid="{00000000-0005-0000-0000-00008F1E0000}"/>
    <cellStyle name="SAPBEXHLevel3 5 3" xfId="7825" xr:uid="{00000000-0005-0000-0000-0000901E0000}"/>
    <cellStyle name="SAPBEXHLevel3 5 4" xfId="7826" xr:uid="{00000000-0005-0000-0000-0000911E0000}"/>
    <cellStyle name="SAPBEXHLevel3 5 5" xfId="7827" xr:uid="{00000000-0005-0000-0000-0000921E0000}"/>
    <cellStyle name="SAPBEXHLevel3 5 6" xfId="7828" xr:uid="{00000000-0005-0000-0000-0000931E0000}"/>
    <cellStyle name="SAPBEXHLevel3 5 7" xfId="7829" xr:uid="{00000000-0005-0000-0000-0000941E0000}"/>
    <cellStyle name="SAPBEXHLevel3 5 8" xfId="7830" xr:uid="{00000000-0005-0000-0000-0000951E0000}"/>
    <cellStyle name="SAPBEXHLevel3 5 9" xfId="7831" xr:uid="{00000000-0005-0000-0000-0000961E0000}"/>
    <cellStyle name="SAPBEXHLevel3 6" xfId="7832" xr:uid="{00000000-0005-0000-0000-0000971E0000}"/>
    <cellStyle name="SAPBEXHLevel3 6 10" xfId="7833" xr:uid="{00000000-0005-0000-0000-0000981E0000}"/>
    <cellStyle name="SAPBEXHLevel3 6 2" xfId="7834" xr:uid="{00000000-0005-0000-0000-0000991E0000}"/>
    <cellStyle name="SAPBEXHLevel3 6 3" xfId="7835" xr:uid="{00000000-0005-0000-0000-00009A1E0000}"/>
    <cellStyle name="SAPBEXHLevel3 6 4" xfId="7836" xr:uid="{00000000-0005-0000-0000-00009B1E0000}"/>
    <cellStyle name="SAPBEXHLevel3 6 5" xfId="7837" xr:uid="{00000000-0005-0000-0000-00009C1E0000}"/>
    <cellStyle name="SAPBEXHLevel3 6 6" xfId="7838" xr:uid="{00000000-0005-0000-0000-00009D1E0000}"/>
    <cellStyle name="SAPBEXHLevel3 6 7" xfId="7839" xr:uid="{00000000-0005-0000-0000-00009E1E0000}"/>
    <cellStyle name="SAPBEXHLevel3 6 8" xfId="7840" xr:uid="{00000000-0005-0000-0000-00009F1E0000}"/>
    <cellStyle name="SAPBEXHLevel3 6 9" xfId="7841" xr:uid="{00000000-0005-0000-0000-0000A01E0000}"/>
    <cellStyle name="SAPBEXHLevel3 7" xfId="7842" xr:uid="{00000000-0005-0000-0000-0000A11E0000}"/>
    <cellStyle name="SAPBEXHLevel3 7 10" xfId="7843" xr:uid="{00000000-0005-0000-0000-0000A21E0000}"/>
    <cellStyle name="SAPBEXHLevel3 7 2" xfId="7844" xr:uid="{00000000-0005-0000-0000-0000A31E0000}"/>
    <cellStyle name="SAPBEXHLevel3 7 3" xfId="7845" xr:uid="{00000000-0005-0000-0000-0000A41E0000}"/>
    <cellStyle name="SAPBEXHLevel3 7 4" xfId="7846" xr:uid="{00000000-0005-0000-0000-0000A51E0000}"/>
    <cellStyle name="SAPBEXHLevel3 7 5" xfId="7847" xr:uid="{00000000-0005-0000-0000-0000A61E0000}"/>
    <cellStyle name="SAPBEXHLevel3 7 6" xfId="7848" xr:uid="{00000000-0005-0000-0000-0000A71E0000}"/>
    <cellStyle name="SAPBEXHLevel3 7 7" xfId="7849" xr:uid="{00000000-0005-0000-0000-0000A81E0000}"/>
    <cellStyle name="SAPBEXHLevel3 7 8" xfId="7850" xr:uid="{00000000-0005-0000-0000-0000A91E0000}"/>
    <cellStyle name="SAPBEXHLevel3 7 9" xfId="7851" xr:uid="{00000000-0005-0000-0000-0000AA1E0000}"/>
    <cellStyle name="SAPBEXHLevel3 8" xfId="7852" xr:uid="{00000000-0005-0000-0000-0000AB1E0000}"/>
    <cellStyle name="SAPBEXHLevel3 9" xfId="7853" xr:uid="{00000000-0005-0000-0000-0000AC1E0000}"/>
    <cellStyle name="SAPBEXHLevel3_Критерии RAB" xfId="7854" xr:uid="{00000000-0005-0000-0000-0000AD1E0000}"/>
    <cellStyle name="SAPBEXHLevel3X" xfId="7855" xr:uid="{00000000-0005-0000-0000-0000AE1E0000}"/>
    <cellStyle name="SAPBEXHLevel3X 10" xfId="7856" xr:uid="{00000000-0005-0000-0000-0000AF1E0000}"/>
    <cellStyle name="SAPBEXHLevel3X 2" xfId="7857" xr:uid="{00000000-0005-0000-0000-0000B01E0000}"/>
    <cellStyle name="SAPBEXHLevel3X 2 2" xfId="7858" xr:uid="{00000000-0005-0000-0000-0000B11E0000}"/>
    <cellStyle name="SAPBEXHLevel3X 2 2 10" xfId="7859" xr:uid="{00000000-0005-0000-0000-0000B21E0000}"/>
    <cellStyle name="SAPBEXHLevel3X 2 2 11" xfId="7860" xr:uid="{00000000-0005-0000-0000-0000B31E0000}"/>
    <cellStyle name="SAPBEXHLevel3X 2 2 12" xfId="7861" xr:uid="{00000000-0005-0000-0000-0000B41E0000}"/>
    <cellStyle name="SAPBEXHLevel3X 2 2 13" xfId="7862" xr:uid="{00000000-0005-0000-0000-0000B51E0000}"/>
    <cellStyle name="SAPBEXHLevel3X 2 2 2" xfId="7863" xr:uid="{00000000-0005-0000-0000-0000B61E0000}"/>
    <cellStyle name="SAPBEXHLevel3X 2 2 3" xfId="7864" xr:uid="{00000000-0005-0000-0000-0000B71E0000}"/>
    <cellStyle name="SAPBEXHLevel3X 2 2 4" xfId="7865" xr:uid="{00000000-0005-0000-0000-0000B81E0000}"/>
    <cellStyle name="SAPBEXHLevel3X 2 2 5" xfId="7866" xr:uid="{00000000-0005-0000-0000-0000B91E0000}"/>
    <cellStyle name="SAPBEXHLevel3X 2 2 6" xfId="7867" xr:uid="{00000000-0005-0000-0000-0000BA1E0000}"/>
    <cellStyle name="SAPBEXHLevel3X 2 2 7" xfId="7868" xr:uid="{00000000-0005-0000-0000-0000BB1E0000}"/>
    <cellStyle name="SAPBEXHLevel3X 2 2 8" xfId="7869" xr:uid="{00000000-0005-0000-0000-0000BC1E0000}"/>
    <cellStyle name="SAPBEXHLevel3X 2 2 9" xfId="7870" xr:uid="{00000000-0005-0000-0000-0000BD1E0000}"/>
    <cellStyle name="SAPBEXHLevel3X 2 3" xfId="7871" xr:uid="{00000000-0005-0000-0000-0000BE1E0000}"/>
    <cellStyle name="SAPBEXHLevel3X 2 3 10" xfId="7872" xr:uid="{00000000-0005-0000-0000-0000BF1E0000}"/>
    <cellStyle name="SAPBEXHLevel3X 2 3 2" xfId="7873" xr:uid="{00000000-0005-0000-0000-0000C01E0000}"/>
    <cellStyle name="SAPBEXHLevel3X 2 3 3" xfId="7874" xr:uid="{00000000-0005-0000-0000-0000C11E0000}"/>
    <cellStyle name="SAPBEXHLevel3X 2 3 4" xfId="7875" xr:uid="{00000000-0005-0000-0000-0000C21E0000}"/>
    <cellStyle name="SAPBEXHLevel3X 2 3 5" xfId="7876" xr:uid="{00000000-0005-0000-0000-0000C31E0000}"/>
    <cellStyle name="SAPBEXHLevel3X 2 3 6" xfId="7877" xr:uid="{00000000-0005-0000-0000-0000C41E0000}"/>
    <cellStyle name="SAPBEXHLevel3X 2 3 7" xfId="7878" xr:uid="{00000000-0005-0000-0000-0000C51E0000}"/>
    <cellStyle name="SAPBEXHLevel3X 2 3 8" xfId="7879" xr:uid="{00000000-0005-0000-0000-0000C61E0000}"/>
    <cellStyle name="SAPBEXHLevel3X 2 3 9" xfId="7880" xr:uid="{00000000-0005-0000-0000-0000C71E0000}"/>
    <cellStyle name="SAPBEXHLevel3X 2 4" xfId="7881" xr:uid="{00000000-0005-0000-0000-0000C81E0000}"/>
    <cellStyle name="SAPBEXHLevel3X 2 4 10" xfId="7882" xr:uid="{00000000-0005-0000-0000-0000C91E0000}"/>
    <cellStyle name="SAPBEXHLevel3X 2 4 2" xfId="7883" xr:uid="{00000000-0005-0000-0000-0000CA1E0000}"/>
    <cellStyle name="SAPBEXHLevel3X 2 4 3" xfId="7884" xr:uid="{00000000-0005-0000-0000-0000CB1E0000}"/>
    <cellStyle name="SAPBEXHLevel3X 2 4 4" xfId="7885" xr:uid="{00000000-0005-0000-0000-0000CC1E0000}"/>
    <cellStyle name="SAPBEXHLevel3X 2 4 5" xfId="7886" xr:uid="{00000000-0005-0000-0000-0000CD1E0000}"/>
    <cellStyle name="SAPBEXHLevel3X 2 4 6" xfId="7887" xr:uid="{00000000-0005-0000-0000-0000CE1E0000}"/>
    <cellStyle name="SAPBEXHLevel3X 2 4 7" xfId="7888" xr:uid="{00000000-0005-0000-0000-0000CF1E0000}"/>
    <cellStyle name="SAPBEXHLevel3X 2 4 8" xfId="7889" xr:uid="{00000000-0005-0000-0000-0000D01E0000}"/>
    <cellStyle name="SAPBEXHLevel3X 2 4 9" xfId="7890" xr:uid="{00000000-0005-0000-0000-0000D11E0000}"/>
    <cellStyle name="SAPBEXHLevel3X 2 5" xfId="7891" xr:uid="{00000000-0005-0000-0000-0000D21E0000}"/>
    <cellStyle name="SAPBEXHLevel3X 2 6" xfId="7892" xr:uid="{00000000-0005-0000-0000-0000D31E0000}"/>
    <cellStyle name="SAPBEXHLevel3X 2 7" xfId="7893" xr:uid="{00000000-0005-0000-0000-0000D41E0000}"/>
    <cellStyle name="SAPBEXHLevel3X 2 8" xfId="7894" xr:uid="{00000000-0005-0000-0000-0000D51E0000}"/>
    <cellStyle name="SAPBEXHLevel3X 2 9" xfId="7895" xr:uid="{00000000-0005-0000-0000-0000D61E0000}"/>
    <cellStyle name="SAPBEXHLevel3X 3" xfId="7896" xr:uid="{00000000-0005-0000-0000-0000D71E0000}"/>
    <cellStyle name="SAPBEXHLevel3X 3 10" xfId="7897" xr:uid="{00000000-0005-0000-0000-0000D81E0000}"/>
    <cellStyle name="SAPBEXHLevel3X 3 11" xfId="7898" xr:uid="{00000000-0005-0000-0000-0000D91E0000}"/>
    <cellStyle name="SAPBEXHLevel3X 3 2" xfId="7899" xr:uid="{00000000-0005-0000-0000-0000DA1E0000}"/>
    <cellStyle name="SAPBEXHLevel3X 3 3" xfId="7900" xr:uid="{00000000-0005-0000-0000-0000DB1E0000}"/>
    <cellStyle name="SAPBEXHLevel3X 3 4" xfId="7901" xr:uid="{00000000-0005-0000-0000-0000DC1E0000}"/>
    <cellStyle name="SAPBEXHLevel3X 3 5" xfId="7902" xr:uid="{00000000-0005-0000-0000-0000DD1E0000}"/>
    <cellStyle name="SAPBEXHLevel3X 3 6" xfId="7903" xr:uid="{00000000-0005-0000-0000-0000DE1E0000}"/>
    <cellStyle name="SAPBEXHLevel3X 3 7" xfId="7904" xr:uid="{00000000-0005-0000-0000-0000DF1E0000}"/>
    <cellStyle name="SAPBEXHLevel3X 3 8" xfId="7905" xr:uid="{00000000-0005-0000-0000-0000E01E0000}"/>
    <cellStyle name="SAPBEXHLevel3X 3 9" xfId="7906" xr:uid="{00000000-0005-0000-0000-0000E11E0000}"/>
    <cellStyle name="SAPBEXHLevel3X 4" xfId="7907" xr:uid="{00000000-0005-0000-0000-0000E21E0000}"/>
    <cellStyle name="SAPBEXHLevel3X 4 10" xfId="7908" xr:uid="{00000000-0005-0000-0000-0000E31E0000}"/>
    <cellStyle name="SAPBEXHLevel3X 4 11" xfId="7909" xr:uid="{00000000-0005-0000-0000-0000E41E0000}"/>
    <cellStyle name="SAPBEXHLevel3X 4 12" xfId="7910" xr:uid="{00000000-0005-0000-0000-0000E51E0000}"/>
    <cellStyle name="SAPBEXHLevel3X 4 13" xfId="7911" xr:uid="{00000000-0005-0000-0000-0000E61E0000}"/>
    <cellStyle name="SAPBEXHLevel3X 4 2" xfId="7912" xr:uid="{00000000-0005-0000-0000-0000E71E0000}"/>
    <cellStyle name="SAPBEXHLevel3X 4 3" xfId="7913" xr:uid="{00000000-0005-0000-0000-0000E81E0000}"/>
    <cellStyle name="SAPBEXHLevel3X 4 4" xfId="7914" xr:uid="{00000000-0005-0000-0000-0000E91E0000}"/>
    <cellStyle name="SAPBEXHLevel3X 4 5" xfId="7915" xr:uid="{00000000-0005-0000-0000-0000EA1E0000}"/>
    <cellStyle name="SAPBEXHLevel3X 4 6" xfId="7916" xr:uid="{00000000-0005-0000-0000-0000EB1E0000}"/>
    <cellStyle name="SAPBEXHLevel3X 4 7" xfId="7917" xr:uid="{00000000-0005-0000-0000-0000EC1E0000}"/>
    <cellStyle name="SAPBEXHLevel3X 4 8" xfId="7918" xr:uid="{00000000-0005-0000-0000-0000ED1E0000}"/>
    <cellStyle name="SAPBEXHLevel3X 4 9" xfId="7919" xr:uid="{00000000-0005-0000-0000-0000EE1E0000}"/>
    <cellStyle name="SAPBEXHLevel3X 5" xfId="7920" xr:uid="{00000000-0005-0000-0000-0000EF1E0000}"/>
    <cellStyle name="SAPBEXHLevel3X 5 10" xfId="7921" xr:uid="{00000000-0005-0000-0000-0000F01E0000}"/>
    <cellStyle name="SAPBEXHLevel3X 5 11" xfId="7922" xr:uid="{00000000-0005-0000-0000-0000F11E0000}"/>
    <cellStyle name="SAPBEXHLevel3X 5 12" xfId="7923" xr:uid="{00000000-0005-0000-0000-0000F21E0000}"/>
    <cellStyle name="SAPBEXHLevel3X 5 13" xfId="7924" xr:uid="{00000000-0005-0000-0000-0000F31E0000}"/>
    <cellStyle name="SAPBEXHLevel3X 5 2" xfId="7925" xr:uid="{00000000-0005-0000-0000-0000F41E0000}"/>
    <cellStyle name="SAPBEXHLevel3X 5 3" xfId="7926" xr:uid="{00000000-0005-0000-0000-0000F51E0000}"/>
    <cellStyle name="SAPBEXHLevel3X 5 4" xfId="7927" xr:uid="{00000000-0005-0000-0000-0000F61E0000}"/>
    <cellStyle name="SAPBEXHLevel3X 5 5" xfId="7928" xr:uid="{00000000-0005-0000-0000-0000F71E0000}"/>
    <cellStyle name="SAPBEXHLevel3X 5 6" xfId="7929" xr:uid="{00000000-0005-0000-0000-0000F81E0000}"/>
    <cellStyle name="SAPBEXHLevel3X 5 7" xfId="7930" xr:uid="{00000000-0005-0000-0000-0000F91E0000}"/>
    <cellStyle name="SAPBEXHLevel3X 5 8" xfId="7931" xr:uid="{00000000-0005-0000-0000-0000FA1E0000}"/>
    <cellStyle name="SAPBEXHLevel3X 5 9" xfId="7932" xr:uid="{00000000-0005-0000-0000-0000FB1E0000}"/>
    <cellStyle name="SAPBEXHLevel3X 6" xfId="7933" xr:uid="{00000000-0005-0000-0000-0000FC1E0000}"/>
    <cellStyle name="SAPBEXHLevel3X 6 10" xfId="7934" xr:uid="{00000000-0005-0000-0000-0000FD1E0000}"/>
    <cellStyle name="SAPBEXHLevel3X 6 2" xfId="7935" xr:uid="{00000000-0005-0000-0000-0000FE1E0000}"/>
    <cellStyle name="SAPBEXHLevel3X 6 3" xfId="7936" xr:uid="{00000000-0005-0000-0000-0000FF1E0000}"/>
    <cellStyle name="SAPBEXHLevel3X 6 4" xfId="7937" xr:uid="{00000000-0005-0000-0000-0000001F0000}"/>
    <cellStyle name="SAPBEXHLevel3X 6 5" xfId="7938" xr:uid="{00000000-0005-0000-0000-0000011F0000}"/>
    <cellStyle name="SAPBEXHLevel3X 6 6" xfId="7939" xr:uid="{00000000-0005-0000-0000-0000021F0000}"/>
    <cellStyle name="SAPBEXHLevel3X 6 7" xfId="7940" xr:uid="{00000000-0005-0000-0000-0000031F0000}"/>
    <cellStyle name="SAPBEXHLevel3X 6 8" xfId="7941" xr:uid="{00000000-0005-0000-0000-0000041F0000}"/>
    <cellStyle name="SAPBEXHLevel3X 6 9" xfId="7942" xr:uid="{00000000-0005-0000-0000-0000051F0000}"/>
    <cellStyle name="SAPBEXHLevel3X 7" xfId="7943" xr:uid="{00000000-0005-0000-0000-0000061F0000}"/>
    <cellStyle name="SAPBEXHLevel3X 7 10" xfId="7944" xr:uid="{00000000-0005-0000-0000-0000071F0000}"/>
    <cellStyle name="SAPBEXHLevel3X 7 2" xfId="7945" xr:uid="{00000000-0005-0000-0000-0000081F0000}"/>
    <cellStyle name="SAPBEXHLevel3X 7 3" xfId="7946" xr:uid="{00000000-0005-0000-0000-0000091F0000}"/>
    <cellStyle name="SAPBEXHLevel3X 7 4" xfId="7947" xr:uid="{00000000-0005-0000-0000-00000A1F0000}"/>
    <cellStyle name="SAPBEXHLevel3X 7 5" xfId="7948" xr:uid="{00000000-0005-0000-0000-00000B1F0000}"/>
    <cellStyle name="SAPBEXHLevel3X 7 6" xfId="7949" xr:uid="{00000000-0005-0000-0000-00000C1F0000}"/>
    <cellStyle name="SAPBEXHLevel3X 7 7" xfId="7950" xr:uid="{00000000-0005-0000-0000-00000D1F0000}"/>
    <cellStyle name="SAPBEXHLevel3X 7 8" xfId="7951" xr:uid="{00000000-0005-0000-0000-00000E1F0000}"/>
    <cellStyle name="SAPBEXHLevel3X 7 9" xfId="7952" xr:uid="{00000000-0005-0000-0000-00000F1F0000}"/>
    <cellStyle name="SAPBEXHLevel3X 8" xfId="7953" xr:uid="{00000000-0005-0000-0000-0000101F0000}"/>
    <cellStyle name="SAPBEXHLevel3X 9" xfId="7954" xr:uid="{00000000-0005-0000-0000-0000111F0000}"/>
    <cellStyle name="SAPBEXHLevel3X_Критерии RAB" xfId="7955" xr:uid="{00000000-0005-0000-0000-0000121F0000}"/>
    <cellStyle name="SAPBEXinputData" xfId="7956" xr:uid="{00000000-0005-0000-0000-0000131F0000}"/>
    <cellStyle name="SAPBEXinputData 10" xfId="7957" xr:uid="{00000000-0005-0000-0000-0000141F0000}"/>
    <cellStyle name="SAPBEXinputData 10 10" xfId="7958" xr:uid="{00000000-0005-0000-0000-0000151F0000}"/>
    <cellStyle name="SAPBEXinputData 10 11" xfId="7959" xr:uid="{00000000-0005-0000-0000-0000161F0000}"/>
    <cellStyle name="SAPBEXinputData 10 12" xfId="7960" xr:uid="{00000000-0005-0000-0000-0000171F0000}"/>
    <cellStyle name="SAPBEXinputData 10 13" xfId="7961" xr:uid="{00000000-0005-0000-0000-0000181F0000}"/>
    <cellStyle name="SAPBEXinputData 10 14" xfId="7962" xr:uid="{00000000-0005-0000-0000-0000191F0000}"/>
    <cellStyle name="SAPBEXinputData 10 15" xfId="7963" xr:uid="{00000000-0005-0000-0000-00001A1F0000}"/>
    <cellStyle name="SAPBEXinputData 10 16" xfId="7964" xr:uid="{00000000-0005-0000-0000-00001B1F0000}"/>
    <cellStyle name="SAPBEXinputData 10 17" xfId="7965" xr:uid="{00000000-0005-0000-0000-00001C1F0000}"/>
    <cellStyle name="SAPBEXinputData 10 18" xfId="7966" xr:uid="{00000000-0005-0000-0000-00001D1F0000}"/>
    <cellStyle name="SAPBEXinputData 10 19" xfId="7967" xr:uid="{00000000-0005-0000-0000-00001E1F0000}"/>
    <cellStyle name="SAPBEXinputData 10 2" xfId="7968" xr:uid="{00000000-0005-0000-0000-00001F1F0000}"/>
    <cellStyle name="SAPBEXinputData 10 20" xfId="7969" xr:uid="{00000000-0005-0000-0000-0000201F0000}"/>
    <cellStyle name="SAPBEXinputData 10 21" xfId="7970" xr:uid="{00000000-0005-0000-0000-0000211F0000}"/>
    <cellStyle name="SAPBEXinputData 10 22" xfId="7971" xr:uid="{00000000-0005-0000-0000-0000221F0000}"/>
    <cellStyle name="SAPBEXinputData 10 23" xfId="7972" xr:uid="{00000000-0005-0000-0000-0000231F0000}"/>
    <cellStyle name="SAPBEXinputData 10 3" xfId="7973" xr:uid="{00000000-0005-0000-0000-0000241F0000}"/>
    <cellStyle name="SAPBEXinputData 10 4" xfId="7974" xr:uid="{00000000-0005-0000-0000-0000251F0000}"/>
    <cellStyle name="SAPBEXinputData 10 5" xfId="7975" xr:uid="{00000000-0005-0000-0000-0000261F0000}"/>
    <cellStyle name="SAPBEXinputData 10 6" xfId="7976" xr:uid="{00000000-0005-0000-0000-0000271F0000}"/>
    <cellStyle name="SAPBEXinputData 10 7" xfId="7977" xr:uid="{00000000-0005-0000-0000-0000281F0000}"/>
    <cellStyle name="SAPBEXinputData 10 8" xfId="7978" xr:uid="{00000000-0005-0000-0000-0000291F0000}"/>
    <cellStyle name="SAPBEXinputData 10 9" xfId="7979" xr:uid="{00000000-0005-0000-0000-00002A1F0000}"/>
    <cellStyle name="SAPBEXinputData 11" xfId="7980" xr:uid="{00000000-0005-0000-0000-00002B1F0000}"/>
    <cellStyle name="SAPBEXinputData 11 10" xfId="7981" xr:uid="{00000000-0005-0000-0000-00002C1F0000}"/>
    <cellStyle name="SAPBEXinputData 11 11" xfId="7982" xr:uid="{00000000-0005-0000-0000-00002D1F0000}"/>
    <cellStyle name="SAPBEXinputData 11 12" xfId="7983" xr:uid="{00000000-0005-0000-0000-00002E1F0000}"/>
    <cellStyle name="SAPBEXinputData 11 13" xfId="7984" xr:uid="{00000000-0005-0000-0000-00002F1F0000}"/>
    <cellStyle name="SAPBEXinputData 11 14" xfId="7985" xr:uid="{00000000-0005-0000-0000-0000301F0000}"/>
    <cellStyle name="SAPBEXinputData 11 15" xfId="7986" xr:uid="{00000000-0005-0000-0000-0000311F0000}"/>
    <cellStyle name="SAPBEXinputData 11 16" xfId="7987" xr:uid="{00000000-0005-0000-0000-0000321F0000}"/>
    <cellStyle name="SAPBEXinputData 11 17" xfId="7988" xr:uid="{00000000-0005-0000-0000-0000331F0000}"/>
    <cellStyle name="SAPBEXinputData 11 18" xfId="7989" xr:uid="{00000000-0005-0000-0000-0000341F0000}"/>
    <cellStyle name="SAPBEXinputData 11 19" xfId="7990" xr:uid="{00000000-0005-0000-0000-0000351F0000}"/>
    <cellStyle name="SAPBEXinputData 11 2" xfId="7991" xr:uid="{00000000-0005-0000-0000-0000361F0000}"/>
    <cellStyle name="SAPBEXinputData 11 20" xfId="7992" xr:uid="{00000000-0005-0000-0000-0000371F0000}"/>
    <cellStyle name="SAPBEXinputData 11 21" xfId="7993" xr:uid="{00000000-0005-0000-0000-0000381F0000}"/>
    <cellStyle name="SAPBEXinputData 11 22" xfId="7994" xr:uid="{00000000-0005-0000-0000-0000391F0000}"/>
    <cellStyle name="SAPBEXinputData 11 23" xfId="7995" xr:uid="{00000000-0005-0000-0000-00003A1F0000}"/>
    <cellStyle name="SAPBEXinputData 11 3" xfId="7996" xr:uid="{00000000-0005-0000-0000-00003B1F0000}"/>
    <cellStyle name="SAPBEXinputData 11 4" xfId="7997" xr:uid="{00000000-0005-0000-0000-00003C1F0000}"/>
    <cellStyle name="SAPBEXinputData 11 5" xfId="7998" xr:uid="{00000000-0005-0000-0000-00003D1F0000}"/>
    <cellStyle name="SAPBEXinputData 11 6" xfId="7999" xr:uid="{00000000-0005-0000-0000-00003E1F0000}"/>
    <cellStyle name="SAPBEXinputData 11 7" xfId="8000" xr:uid="{00000000-0005-0000-0000-00003F1F0000}"/>
    <cellStyle name="SAPBEXinputData 11 8" xfId="8001" xr:uid="{00000000-0005-0000-0000-0000401F0000}"/>
    <cellStyle name="SAPBEXinputData 11 9" xfId="8002" xr:uid="{00000000-0005-0000-0000-0000411F0000}"/>
    <cellStyle name="SAPBEXinputData 12" xfId="8003" xr:uid="{00000000-0005-0000-0000-0000421F0000}"/>
    <cellStyle name="SAPBEXinputData 12 10" xfId="8004" xr:uid="{00000000-0005-0000-0000-0000431F0000}"/>
    <cellStyle name="SAPBEXinputData 12 11" xfId="8005" xr:uid="{00000000-0005-0000-0000-0000441F0000}"/>
    <cellStyle name="SAPBEXinputData 12 12" xfId="8006" xr:uid="{00000000-0005-0000-0000-0000451F0000}"/>
    <cellStyle name="SAPBEXinputData 12 13" xfId="8007" xr:uid="{00000000-0005-0000-0000-0000461F0000}"/>
    <cellStyle name="SAPBEXinputData 12 14" xfId="8008" xr:uid="{00000000-0005-0000-0000-0000471F0000}"/>
    <cellStyle name="SAPBEXinputData 12 15" xfId="8009" xr:uid="{00000000-0005-0000-0000-0000481F0000}"/>
    <cellStyle name="SAPBEXinputData 12 16" xfId="8010" xr:uid="{00000000-0005-0000-0000-0000491F0000}"/>
    <cellStyle name="SAPBEXinputData 12 17" xfId="8011" xr:uid="{00000000-0005-0000-0000-00004A1F0000}"/>
    <cellStyle name="SAPBEXinputData 12 18" xfId="8012" xr:uid="{00000000-0005-0000-0000-00004B1F0000}"/>
    <cellStyle name="SAPBEXinputData 12 19" xfId="8013" xr:uid="{00000000-0005-0000-0000-00004C1F0000}"/>
    <cellStyle name="SAPBEXinputData 12 2" xfId="8014" xr:uid="{00000000-0005-0000-0000-00004D1F0000}"/>
    <cellStyle name="SAPBEXinputData 12 20" xfId="8015" xr:uid="{00000000-0005-0000-0000-00004E1F0000}"/>
    <cellStyle name="SAPBEXinputData 12 21" xfId="8016" xr:uid="{00000000-0005-0000-0000-00004F1F0000}"/>
    <cellStyle name="SAPBEXinputData 12 22" xfId="8017" xr:uid="{00000000-0005-0000-0000-0000501F0000}"/>
    <cellStyle name="SAPBEXinputData 12 23" xfId="8018" xr:uid="{00000000-0005-0000-0000-0000511F0000}"/>
    <cellStyle name="SAPBEXinputData 12 3" xfId="8019" xr:uid="{00000000-0005-0000-0000-0000521F0000}"/>
    <cellStyle name="SAPBEXinputData 12 4" xfId="8020" xr:uid="{00000000-0005-0000-0000-0000531F0000}"/>
    <cellStyle name="SAPBEXinputData 12 5" xfId="8021" xr:uid="{00000000-0005-0000-0000-0000541F0000}"/>
    <cellStyle name="SAPBEXinputData 12 6" xfId="8022" xr:uid="{00000000-0005-0000-0000-0000551F0000}"/>
    <cellStyle name="SAPBEXinputData 12 7" xfId="8023" xr:uid="{00000000-0005-0000-0000-0000561F0000}"/>
    <cellStyle name="SAPBEXinputData 12 8" xfId="8024" xr:uid="{00000000-0005-0000-0000-0000571F0000}"/>
    <cellStyle name="SAPBEXinputData 12 9" xfId="8025" xr:uid="{00000000-0005-0000-0000-0000581F0000}"/>
    <cellStyle name="SAPBEXinputData 13" xfId="8026" xr:uid="{00000000-0005-0000-0000-0000591F0000}"/>
    <cellStyle name="SAPBEXinputData 13 2" xfId="8027" xr:uid="{00000000-0005-0000-0000-00005A1F0000}"/>
    <cellStyle name="SAPBEXinputData 14" xfId="8028" xr:uid="{00000000-0005-0000-0000-00005B1F0000}"/>
    <cellStyle name="SAPBEXinputData 14 2" xfId="8029" xr:uid="{00000000-0005-0000-0000-00005C1F0000}"/>
    <cellStyle name="SAPBEXinputData 15" xfId="8030" xr:uid="{00000000-0005-0000-0000-00005D1F0000}"/>
    <cellStyle name="SAPBEXinputData 15 2" xfId="8031" xr:uid="{00000000-0005-0000-0000-00005E1F0000}"/>
    <cellStyle name="SAPBEXinputData 16" xfId="8032" xr:uid="{00000000-0005-0000-0000-00005F1F0000}"/>
    <cellStyle name="SAPBEXinputData 16 2" xfId="8033" xr:uid="{00000000-0005-0000-0000-0000601F0000}"/>
    <cellStyle name="SAPBEXinputData 17" xfId="8034" xr:uid="{00000000-0005-0000-0000-0000611F0000}"/>
    <cellStyle name="SAPBEXinputData 17 2" xfId="8035" xr:uid="{00000000-0005-0000-0000-0000621F0000}"/>
    <cellStyle name="SAPBEXinputData 18" xfId="8036" xr:uid="{00000000-0005-0000-0000-0000631F0000}"/>
    <cellStyle name="SAPBEXinputData 18 2" xfId="8037" xr:uid="{00000000-0005-0000-0000-0000641F0000}"/>
    <cellStyle name="SAPBEXinputData 19" xfId="8038" xr:uid="{00000000-0005-0000-0000-0000651F0000}"/>
    <cellStyle name="SAPBEXinputData 19 2" xfId="8039" xr:uid="{00000000-0005-0000-0000-0000661F0000}"/>
    <cellStyle name="SAPBEXinputData 2" xfId="8040" xr:uid="{00000000-0005-0000-0000-0000671F0000}"/>
    <cellStyle name="SAPBEXinputData 2 10" xfId="8041" xr:uid="{00000000-0005-0000-0000-0000681F0000}"/>
    <cellStyle name="SAPBEXinputData 2 11" xfId="8042" xr:uid="{00000000-0005-0000-0000-0000691F0000}"/>
    <cellStyle name="SAPBEXinputData 2 12" xfId="8043" xr:uid="{00000000-0005-0000-0000-00006A1F0000}"/>
    <cellStyle name="SAPBEXinputData 2 13" xfId="8044" xr:uid="{00000000-0005-0000-0000-00006B1F0000}"/>
    <cellStyle name="SAPBEXinputData 2 14" xfId="8045" xr:uid="{00000000-0005-0000-0000-00006C1F0000}"/>
    <cellStyle name="SAPBEXinputData 2 15" xfId="8046" xr:uid="{00000000-0005-0000-0000-00006D1F0000}"/>
    <cellStyle name="SAPBEXinputData 2 16" xfId="8047" xr:uid="{00000000-0005-0000-0000-00006E1F0000}"/>
    <cellStyle name="SAPBEXinputData 2 17" xfId="8048" xr:uid="{00000000-0005-0000-0000-00006F1F0000}"/>
    <cellStyle name="SAPBEXinputData 2 18" xfId="8049" xr:uid="{00000000-0005-0000-0000-0000701F0000}"/>
    <cellStyle name="SAPBEXinputData 2 19" xfId="8050" xr:uid="{00000000-0005-0000-0000-0000711F0000}"/>
    <cellStyle name="SAPBEXinputData 2 2" xfId="8051" xr:uid="{00000000-0005-0000-0000-0000721F0000}"/>
    <cellStyle name="SAPBEXinputData 2 2 10" xfId="8052" xr:uid="{00000000-0005-0000-0000-0000731F0000}"/>
    <cellStyle name="SAPBEXinputData 2 2 11" xfId="8053" xr:uid="{00000000-0005-0000-0000-0000741F0000}"/>
    <cellStyle name="SAPBEXinputData 2 2 12" xfId="8054" xr:uid="{00000000-0005-0000-0000-0000751F0000}"/>
    <cellStyle name="SAPBEXinputData 2 2 13" xfId="8055" xr:uid="{00000000-0005-0000-0000-0000761F0000}"/>
    <cellStyle name="SAPBEXinputData 2 2 14" xfId="8056" xr:uid="{00000000-0005-0000-0000-0000771F0000}"/>
    <cellStyle name="SAPBEXinputData 2 2 15" xfId="8057" xr:uid="{00000000-0005-0000-0000-0000781F0000}"/>
    <cellStyle name="SAPBEXinputData 2 2 16" xfId="8058" xr:uid="{00000000-0005-0000-0000-0000791F0000}"/>
    <cellStyle name="SAPBEXinputData 2 2 17" xfId="8059" xr:uid="{00000000-0005-0000-0000-00007A1F0000}"/>
    <cellStyle name="SAPBEXinputData 2 2 18" xfId="8060" xr:uid="{00000000-0005-0000-0000-00007B1F0000}"/>
    <cellStyle name="SAPBEXinputData 2 2 19" xfId="8061" xr:uid="{00000000-0005-0000-0000-00007C1F0000}"/>
    <cellStyle name="SAPBEXinputData 2 2 2" xfId="8062" xr:uid="{00000000-0005-0000-0000-00007D1F0000}"/>
    <cellStyle name="SAPBEXinputData 2 2 20" xfId="8063" xr:uid="{00000000-0005-0000-0000-00007E1F0000}"/>
    <cellStyle name="SAPBEXinputData 2 2 21" xfId="8064" xr:uid="{00000000-0005-0000-0000-00007F1F0000}"/>
    <cellStyle name="SAPBEXinputData 2 2 22" xfId="8065" xr:uid="{00000000-0005-0000-0000-0000801F0000}"/>
    <cellStyle name="SAPBEXinputData 2 2 3" xfId="8066" xr:uid="{00000000-0005-0000-0000-0000811F0000}"/>
    <cellStyle name="SAPBEXinputData 2 2 4" xfId="8067" xr:uid="{00000000-0005-0000-0000-0000821F0000}"/>
    <cellStyle name="SAPBEXinputData 2 2 5" xfId="8068" xr:uid="{00000000-0005-0000-0000-0000831F0000}"/>
    <cellStyle name="SAPBEXinputData 2 2 6" xfId="8069" xr:uid="{00000000-0005-0000-0000-0000841F0000}"/>
    <cellStyle name="SAPBEXinputData 2 2 7" xfId="8070" xr:uid="{00000000-0005-0000-0000-0000851F0000}"/>
    <cellStyle name="SAPBEXinputData 2 2 8" xfId="8071" xr:uid="{00000000-0005-0000-0000-0000861F0000}"/>
    <cellStyle name="SAPBEXinputData 2 2 9" xfId="8072" xr:uid="{00000000-0005-0000-0000-0000871F0000}"/>
    <cellStyle name="SAPBEXinputData 2 20" xfId="8073" xr:uid="{00000000-0005-0000-0000-0000881F0000}"/>
    <cellStyle name="SAPBEXinputData 2 21" xfId="8074" xr:uid="{00000000-0005-0000-0000-0000891F0000}"/>
    <cellStyle name="SAPBEXinputData 2 22" xfId="8075" xr:uid="{00000000-0005-0000-0000-00008A1F0000}"/>
    <cellStyle name="SAPBEXinputData 2 23" xfId="8076" xr:uid="{00000000-0005-0000-0000-00008B1F0000}"/>
    <cellStyle name="SAPBEXinputData 2 24" xfId="8077" xr:uid="{00000000-0005-0000-0000-00008C1F0000}"/>
    <cellStyle name="SAPBEXinputData 2 25" xfId="8078" xr:uid="{00000000-0005-0000-0000-00008D1F0000}"/>
    <cellStyle name="SAPBEXinputData 2 26" xfId="8079" xr:uid="{00000000-0005-0000-0000-00008E1F0000}"/>
    <cellStyle name="SAPBEXinputData 2 27" xfId="8080" xr:uid="{00000000-0005-0000-0000-00008F1F0000}"/>
    <cellStyle name="SAPBEXinputData 2 28" xfId="8081" xr:uid="{00000000-0005-0000-0000-0000901F0000}"/>
    <cellStyle name="SAPBEXinputData 2 29" xfId="8082" xr:uid="{00000000-0005-0000-0000-0000911F0000}"/>
    <cellStyle name="SAPBEXinputData 2 3" xfId="8083" xr:uid="{00000000-0005-0000-0000-0000921F0000}"/>
    <cellStyle name="SAPBEXinputData 2 3 10" xfId="8084" xr:uid="{00000000-0005-0000-0000-0000931F0000}"/>
    <cellStyle name="SAPBEXinputData 2 3 11" xfId="8085" xr:uid="{00000000-0005-0000-0000-0000941F0000}"/>
    <cellStyle name="SAPBEXinputData 2 3 12" xfId="8086" xr:uid="{00000000-0005-0000-0000-0000951F0000}"/>
    <cellStyle name="SAPBEXinputData 2 3 13" xfId="8087" xr:uid="{00000000-0005-0000-0000-0000961F0000}"/>
    <cellStyle name="SAPBEXinputData 2 3 14" xfId="8088" xr:uid="{00000000-0005-0000-0000-0000971F0000}"/>
    <cellStyle name="SAPBEXinputData 2 3 15" xfId="8089" xr:uid="{00000000-0005-0000-0000-0000981F0000}"/>
    <cellStyle name="SAPBEXinputData 2 3 16" xfId="8090" xr:uid="{00000000-0005-0000-0000-0000991F0000}"/>
    <cellStyle name="SAPBEXinputData 2 3 17" xfId="8091" xr:uid="{00000000-0005-0000-0000-00009A1F0000}"/>
    <cellStyle name="SAPBEXinputData 2 3 18" xfId="8092" xr:uid="{00000000-0005-0000-0000-00009B1F0000}"/>
    <cellStyle name="SAPBEXinputData 2 3 19" xfId="8093" xr:uid="{00000000-0005-0000-0000-00009C1F0000}"/>
    <cellStyle name="SAPBEXinputData 2 3 2" xfId="8094" xr:uid="{00000000-0005-0000-0000-00009D1F0000}"/>
    <cellStyle name="SAPBEXinputData 2 3 20" xfId="8095" xr:uid="{00000000-0005-0000-0000-00009E1F0000}"/>
    <cellStyle name="SAPBEXinputData 2 3 21" xfId="8096" xr:uid="{00000000-0005-0000-0000-00009F1F0000}"/>
    <cellStyle name="SAPBEXinputData 2 3 22" xfId="8097" xr:uid="{00000000-0005-0000-0000-0000A01F0000}"/>
    <cellStyle name="SAPBEXinputData 2 3 3" xfId="8098" xr:uid="{00000000-0005-0000-0000-0000A11F0000}"/>
    <cellStyle name="SAPBEXinputData 2 3 4" xfId="8099" xr:uid="{00000000-0005-0000-0000-0000A21F0000}"/>
    <cellStyle name="SAPBEXinputData 2 3 5" xfId="8100" xr:uid="{00000000-0005-0000-0000-0000A31F0000}"/>
    <cellStyle name="SAPBEXinputData 2 3 6" xfId="8101" xr:uid="{00000000-0005-0000-0000-0000A41F0000}"/>
    <cellStyle name="SAPBEXinputData 2 3 7" xfId="8102" xr:uid="{00000000-0005-0000-0000-0000A51F0000}"/>
    <cellStyle name="SAPBEXinputData 2 3 8" xfId="8103" xr:uid="{00000000-0005-0000-0000-0000A61F0000}"/>
    <cellStyle name="SAPBEXinputData 2 3 9" xfId="8104" xr:uid="{00000000-0005-0000-0000-0000A71F0000}"/>
    <cellStyle name="SAPBEXinputData 2 30" xfId="8105" xr:uid="{00000000-0005-0000-0000-0000A81F0000}"/>
    <cellStyle name="SAPBEXinputData 2 31" xfId="8106" xr:uid="{00000000-0005-0000-0000-0000A91F0000}"/>
    <cellStyle name="SAPBEXinputData 2 32" xfId="8107" xr:uid="{00000000-0005-0000-0000-0000AA1F0000}"/>
    <cellStyle name="SAPBEXinputData 2 33" xfId="8108" xr:uid="{00000000-0005-0000-0000-0000AB1F0000}"/>
    <cellStyle name="SAPBEXinputData 2 34" xfId="8109" xr:uid="{00000000-0005-0000-0000-0000AC1F0000}"/>
    <cellStyle name="SAPBEXinputData 2 35" xfId="8110" xr:uid="{00000000-0005-0000-0000-0000AD1F0000}"/>
    <cellStyle name="SAPBEXinputData 2 4" xfId="8111" xr:uid="{00000000-0005-0000-0000-0000AE1F0000}"/>
    <cellStyle name="SAPBEXinputData 2 4 10" xfId="8112" xr:uid="{00000000-0005-0000-0000-0000AF1F0000}"/>
    <cellStyle name="SAPBEXinputData 2 4 11" xfId="8113" xr:uid="{00000000-0005-0000-0000-0000B01F0000}"/>
    <cellStyle name="SAPBEXinputData 2 4 12" xfId="8114" xr:uid="{00000000-0005-0000-0000-0000B11F0000}"/>
    <cellStyle name="SAPBEXinputData 2 4 13" xfId="8115" xr:uid="{00000000-0005-0000-0000-0000B21F0000}"/>
    <cellStyle name="SAPBEXinputData 2 4 14" xfId="8116" xr:uid="{00000000-0005-0000-0000-0000B31F0000}"/>
    <cellStyle name="SAPBEXinputData 2 4 15" xfId="8117" xr:uid="{00000000-0005-0000-0000-0000B41F0000}"/>
    <cellStyle name="SAPBEXinputData 2 4 16" xfId="8118" xr:uid="{00000000-0005-0000-0000-0000B51F0000}"/>
    <cellStyle name="SAPBEXinputData 2 4 17" xfId="8119" xr:uid="{00000000-0005-0000-0000-0000B61F0000}"/>
    <cellStyle name="SAPBEXinputData 2 4 18" xfId="8120" xr:uid="{00000000-0005-0000-0000-0000B71F0000}"/>
    <cellStyle name="SAPBEXinputData 2 4 19" xfId="8121" xr:uid="{00000000-0005-0000-0000-0000B81F0000}"/>
    <cellStyle name="SAPBEXinputData 2 4 2" xfId="8122" xr:uid="{00000000-0005-0000-0000-0000B91F0000}"/>
    <cellStyle name="SAPBEXinputData 2 4 20" xfId="8123" xr:uid="{00000000-0005-0000-0000-0000BA1F0000}"/>
    <cellStyle name="SAPBEXinputData 2 4 21" xfId="8124" xr:uid="{00000000-0005-0000-0000-0000BB1F0000}"/>
    <cellStyle name="SAPBEXinputData 2 4 22" xfId="8125" xr:uid="{00000000-0005-0000-0000-0000BC1F0000}"/>
    <cellStyle name="SAPBEXinputData 2 4 3" xfId="8126" xr:uid="{00000000-0005-0000-0000-0000BD1F0000}"/>
    <cellStyle name="SAPBEXinputData 2 4 4" xfId="8127" xr:uid="{00000000-0005-0000-0000-0000BE1F0000}"/>
    <cellStyle name="SAPBEXinputData 2 4 5" xfId="8128" xr:uid="{00000000-0005-0000-0000-0000BF1F0000}"/>
    <cellStyle name="SAPBEXinputData 2 4 6" xfId="8129" xr:uid="{00000000-0005-0000-0000-0000C01F0000}"/>
    <cellStyle name="SAPBEXinputData 2 4 7" xfId="8130" xr:uid="{00000000-0005-0000-0000-0000C11F0000}"/>
    <cellStyle name="SAPBEXinputData 2 4 8" xfId="8131" xr:uid="{00000000-0005-0000-0000-0000C21F0000}"/>
    <cellStyle name="SAPBEXinputData 2 4 9" xfId="8132" xr:uid="{00000000-0005-0000-0000-0000C31F0000}"/>
    <cellStyle name="SAPBEXinputData 2 5" xfId="8133" xr:uid="{00000000-0005-0000-0000-0000C41F0000}"/>
    <cellStyle name="SAPBEXinputData 2 5 10" xfId="8134" xr:uid="{00000000-0005-0000-0000-0000C51F0000}"/>
    <cellStyle name="SAPBEXinputData 2 5 11" xfId="8135" xr:uid="{00000000-0005-0000-0000-0000C61F0000}"/>
    <cellStyle name="SAPBEXinputData 2 5 12" xfId="8136" xr:uid="{00000000-0005-0000-0000-0000C71F0000}"/>
    <cellStyle name="SAPBEXinputData 2 5 13" xfId="8137" xr:uid="{00000000-0005-0000-0000-0000C81F0000}"/>
    <cellStyle name="SAPBEXinputData 2 5 14" xfId="8138" xr:uid="{00000000-0005-0000-0000-0000C91F0000}"/>
    <cellStyle name="SAPBEXinputData 2 5 15" xfId="8139" xr:uid="{00000000-0005-0000-0000-0000CA1F0000}"/>
    <cellStyle name="SAPBEXinputData 2 5 16" xfId="8140" xr:uid="{00000000-0005-0000-0000-0000CB1F0000}"/>
    <cellStyle name="SAPBEXinputData 2 5 17" xfId="8141" xr:uid="{00000000-0005-0000-0000-0000CC1F0000}"/>
    <cellStyle name="SAPBEXinputData 2 5 18" xfId="8142" xr:uid="{00000000-0005-0000-0000-0000CD1F0000}"/>
    <cellStyle name="SAPBEXinputData 2 5 19" xfId="8143" xr:uid="{00000000-0005-0000-0000-0000CE1F0000}"/>
    <cellStyle name="SAPBEXinputData 2 5 2" xfId="8144" xr:uid="{00000000-0005-0000-0000-0000CF1F0000}"/>
    <cellStyle name="SAPBEXinputData 2 5 20" xfId="8145" xr:uid="{00000000-0005-0000-0000-0000D01F0000}"/>
    <cellStyle name="SAPBEXinputData 2 5 21" xfId="8146" xr:uid="{00000000-0005-0000-0000-0000D11F0000}"/>
    <cellStyle name="SAPBEXinputData 2 5 22" xfId="8147" xr:uid="{00000000-0005-0000-0000-0000D21F0000}"/>
    <cellStyle name="SAPBEXinputData 2 5 3" xfId="8148" xr:uid="{00000000-0005-0000-0000-0000D31F0000}"/>
    <cellStyle name="SAPBEXinputData 2 5 4" xfId="8149" xr:uid="{00000000-0005-0000-0000-0000D41F0000}"/>
    <cellStyle name="SAPBEXinputData 2 5 5" xfId="8150" xr:uid="{00000000-0005-0000-0000-0000D51F0000}"/>
    <cellStyle name="SAPBEXinputData 2 5 6" xfId="8151" xr:uid="{00000000-0005-0000-0000-0000D61F0000}"/>
    <cellStyle name="SAPBEXinputData 2 5 7" xfId="8152" xr:uid="{00000000-0005-0000-0000-0000D71F0000}"/>
    <cellStyle name="SAPBEXinputData 2 5 8" xfId="8153" xr:uid="{00000000-0005-0000-0000-0000D81F0000}"/>
    <cellStyle name="SAPBEXinputData 2 5 9" xfId="8154" xr:uid="{00000000-0005-0000-0000-0000D91F0000}"/>
    <cellStyle name="SAPBEXinputData 2 6" xfId="8155" xr:uid="{00000000-0005-0000-0000-0000DA1F0000}"/>
    <cellStyle name="SAPBEXinputData 2 6 10" xfId="8156" xr:uid="{00000000-0005-0000-0000-0000DB1F0000}"/>
    <cellStyle name="SAPBEXinputData 2 6 11" xfId="8157" xr:uid="{00000000-0005-0000-0000-0000DC1F0000}"/>
    <cellStyle name="SAPBEXinputData 2 6 12" xfId="8158" xr:uid="{00000000-0005-0000-0000-0000DD1F0000}"/>
    <cellStyle name="SAPBEXinputData 2 6 13" xfId="8159" xr:uid="{00000000-0005-0000-0000-0000DE1F0000}"/>
    <cellStyle name="SAPBEXinputData 2 6 14" xfId="8160" xr:uid="{00000000-0005-0000-0000-0000DF1F0000}"/>
    <cellStyle name="SAPBEXinputData 2 6 15" xfId="8161" xr:uid="{00000000-0005-0000-0000-0000E01F0000}"/>
    <cellStyle name="SAPBEXinputData 2 6 16" xfId="8162" xr:uid="{00000000-0005-0000-0000-0000E11F0000}"/>
    <cellStyle name="SAPBEXinputData 2 6 17" xfId="8163" xr:uid="{00000000-0005-0000-0000-0000E21F0000}"/>
    <cellStyle name="SAPBEXinputData 2 6 18" xfId="8164" xr:uid="{00000000-0005-0000-0000-0000E31F0000}"/>
    <cellStyle name="SAPBEXinputData 2 6 19" xfId="8165" xr:uid="{00000000-0005-0000-0000-0000E41F0000}"/>
    <cellStyle name="SAPBEXinputData 2 6 2" xfId="8166" xr:uid="{00000000-0005-0000-0000-0000E51F0000}"/>
    <cellStyle name="SAPBEXinputData 2 6 20" xfId="8167" xr:uid="{00000000-0005-0000-0000-0000E61F0000}"/>
    <cellStyle name="SAPBEXinputData 2 6 21" xfId="8168" xr:uid="{00000000-0005-0000-0000-0000E71F0000}"/>
    <cellStyle name="SAPBEXinputData 2 6 22" xfId="8169" xr:uid="{00000000-0005-0000-0000-0000E81F0000}"/>
    <cellStyle name="SAPBEXinputData 2 6 3" xfId="8170" xr:uid="{00000000-0005-0000-0000-0000E91F0000}"/>
    <cellStyle name="SAPBEXinputData 2 6 4" xfId="8171" xr:uid="{00000000-0005-0000-0000-0000EA1F0000}"/>
    <cellStyle name="SAPBEXinputData 2 6 5" xfId="8172" xr:uid="{00000000-0005-0000-0000-0000EB1F0000}"/>
    <cellStyle name="SAPBEXinputData 2 6 6" xfId="8173" xr:uid="{00000000-0005-0000-0000-0000EC1F0000}"/>
    <cellStyle name="SAPBEXinputData 2 6 7" xfId="8174" xr:uid="{00000000-0005-0000-0000-0000ED1F0000}"/>
    <cellStyle name="SAPBEXinputData 2 6 8" xfId="8175" xr:uid="{00000000-0005-0000-0000-0000EE1F0000}"/>
    <cellStyle name="SAPBEXinputData 2 6 9" xfId="8176" xr:uid="{00000000-0005-0000-0000-0000EF1F0000}"/>
    <cellStyle name="SAPBEXinputData 2 7" xfId="8177" xr:uid="{00000000-0005-0000-0000-0000F01F0000}"/>
    <cellStyle name="SAPBEXinputData 2 7 10" xfId="8178" xr:uid="{00000000-0005-0000-0000-0000F11F0000}"/>
    <cellStyle name="SAPBEXinputData 2 7 11" xfId="8179" xr:uid="{00000000-0005-0000-0000-0000F21F0000}"/>
    <cellStyle name="SAPBEXinputData 2 7 12" xfId="8180" xr:uid="{00000000-0005-0000-0000-0000F31F0000}"/>
    <cellStyle name="SAPBEXinputData 2 7 13" xfId="8181" xr:uid="{00000000-0005-0000-0000-0000F41F0000}"/>
    <cellStyle name="SAPBEXinputData 2 7 14" xfId="8182" xr:uid="{00000000-0005-0000-0000-0000F51F0000}"/>
    <cellStyle name="SAPBEXinputData 2 7 15" xfId="8183" xr:uid="{00000000-0005-0000-0000-0000F61F0000}"/>
    <cellStyle name="SAPBEXinputData 2 7 16" xfId="8184" xr:uid="{00000000-0005-0000-0000-0000F71F0000}"/>
    <cellStyle name="SAPBEXinputData 2 7 17" xfId="8185" xr:uid="{00000000-0005-0000-0000-0000F81F0000}"/>
    <cellStyle name="SAPBEXinputData 2 7 18" xfId="8186" xr:uid="{00000000-0005-0000-0000-0000F91F0000}"/>
    <cellStyle name="SAPBEXinputData 2 7 19" xfId="8187" xr:uid="{00000000-0005-0000-0000-0000FA1F0000}"/>
    <cellStyle name="SAPBEXinputData 2 7 2" xfId="8188" xr:uid="{00000000-0005-0000-0000-0000FB1F0000}"/>
    <cellStyle name="SAPBEXinputData 2 7 20" xfId="8189" xr:uid="{00000000-0005-0000-0000-0000FC1F0000}"/>
    <cellStyle name="SAPBEXinputData 2 7 21" xfId="8190" xr:uid="{00000000-0005-0000-0000-0000FD1F0000}"/>
    <cellStyle name="SAPBEXinputData 2 7 22" xfId="8191" xr:uid="{00000000-0005-0000-0000-0000FE1F0000}"/>
    <cellStyle name="SAPBEXinputData 2 7 3" xfId="8192" xr:uid="{00000000-0005-0000-0000-0000FF1F0000}"/>
    <cellStyle name="SAPBEXinputData 2 7 4" xfId="8193" xr:uid="{00000000-0005-0000-0000-000000200000}"/>
    <cellStyle name="SAPBEXinputData 2 7 5" xfId="8194" xr:uid="{00000000-0005-0000-0000-000001200000}"/>
    <cellStyle name="SAPBEXinputData 2 7 6" xfId="8195" xr:uid="{00000000-0005-0000-0000-000002200000}"/>
    <cellStyle name="SAPBEXinputData 2 7 7" xfId="8196" xr:uid="{00000000-0005-0000-0000-000003200000}"/>
    <cellStyle name="SAPBEXinputData 2 7 8" xfId="8197" xr:uid="{00000000-0005-0000-0000-000004200000}"/>
    <cellStyle name="SAPBEXinputData 2 7 9" xfId="8198" xr:uid="{00000000-0005-0000-0000-000005200000}"/>
    <cellStyle name="SAPBEXinputData 2 8" xfId="8199" xr:uid="{00000000-0005-0000-0000-000006200000}"/>
    <cellStyle name="SAPBEXinputData 2 8 10" xfId="8200" xr:uid="{00000000-0005-0000-0000-000007200000}"/>
    <cellStyle name="SAPBEXinputData 2 8 11" xfId="8201" xr:uid="{00000000-0005-0000-0000-000008200000}"/>
    <cellStyle name="SAPBEXinputData 2 8 12" xfId="8202" xr:uid="{00000000-0005-0000-0000-000009200000}"/>
    <cellStyle name="SAPBEXinputData 2 8 13" xfId="8203" xr:uid="{00000000-0005-0000-0000-00000A200000}"/>
    <cellStyle name="SAPBEXinputData 2 8 14" xfId="8204" xr:uid="{00000000-0005-0000-0000-00000B200000}"/>
    <cellStyle name="SAPBEXinputData 2 8 15" xfId="8205" xr:uid="{00000000-0005-0000-0000-00000C200000}"/>
    <cellStyle name="SAPBEXinputData 2 8 16" xfId="8206" xr:uid="{00000000-0005-0000-0000-00000D200000}"/>
    <cellStyle name="SAPBEXinputData 2 8 17" xfId="8207" xr:uid="{00000000-0005-0000-0000-00000E200000}"/>
    <cellStyle name="SAPBEXinputData 2 8 18" xfId="8208" xr:uid="{00000000-0005-0000-0000-00000F200000}"/>
    <cellStyle name="SAPBEXinputData 2 8 19" xfId="8209" xr:uid="{00000000-0005-0000-0000-000010200000}"/>
    <cellStyle name="SAPBEXinputData 2 8 2" xfId="8210" xr:uid="{00000000-0005-0000-0000-000011200000}"/>
    <cellStyle name="SAPBEXinputData 2 8 20" xfId="8211" xr:uid="{00000000-0005-0000-0000-000012200000}"/>
    <cellStyle name="SAPBEXinputData 2 8 21" xfId="8212" xr:uid="{00000000-0005-0000-0000-000013200000}"/>
    <cellStyle name="SAPBEXinputData 2 8 22" xfId="8213" xr:uid="{00000000-0005-0000-0000-000014200000}"/>
    <cellStyle name="SAPBEXinputData 2 8 3" xfId="8214" xr:uid="{00000000-0005-0000-0000-000015200000}"/>
    <cellStyle name="SAPBEXinputData 2 8 4" xfId="8215" xr:uid="{00000000-0005-0000-0000-000016200000}"/>
    <cellStyle name="SAPBEXinputData 2 8 5" xfId="8216" xr:uid="{00000000-0005-0000-0000-000017200000}"/>
    <cellStyle name="SAPBEXinputData 2 8 6" xfId="8217" xr:uid="{00000000-0005-0000-0000-000018200000}"/>
    <cellStyle name="SAPBEXinputData 2 8 7" xfId="8218" xr:uid="{00000000-0005-0000-0000-000019200000}"/>
    <cellStyle name="SAPBEXinputData 2 8 8" xfId="8219" xr:uid="{00000000-0005-0000-0000-00001A200000}"/>
    <cellStyle name="SAPBEXinputData 2 8 9" xfId="8220" xr:uid="{00000000-0005-0000-0000-00001B200000}"/>
    <cellStyle name="SAPBEXinputData 2 9" xfId="8221" xr:uid="{00000000-0005-0000-0000-00001C200000}"/>
    <cellStyle name="SAPBEXinputData 2 9 10" xfId="8222" xr:uid="{00000000-0005-0000-0000-00001D200000}"/>
    <cellStyle name="SAPBEXinputData 2 9 11" xfId="8223" xr:uid="{00000000-0005-0000-0000-00001E200000}"/>
    <cellStyle name="SAPBEXinputData 2 9 12" xfId="8224" xr:uid="{00000000-0005-0000-0000-00001F200000}"/>
    <cellStyle name="SAPBEXinputData 2 9 13" xfId="8225" xr:uid="{00000000-0005-0000-0000-000020200000}"/>
    <cellStyle name="SAPBEXinputData 2 9 14" xfId="8226" xr:uid="{00000000-0005-0000-0000-000021200000}"/>
    <cellStyle name="SAPBEXinputData 2 9 15" xfId="8227" xr:uid="{00000000-0005-0000-0000-000022200000}"/>
    <cellStyle name="SAPBEXinputData 2 9 16" xfId="8228" xr:uid="{00000000-0005-0000-0000-000023200000}"/>
    <cellStyle name="SAPBEXinputData 2 9 17" xfId="8229" xr:uid="{00000000-0005-0000-0000-000024200000}"/>
    <cellStyle name="SAPBEXinputData 2 9 18" xfId="8230" xr:uid="{00000000-0005-0000-0000-000025200000}"/>
    <cellStyle name="SAPBEXinputData 2 9 19" xfId="8231" xr:uid="{00000000-0005-0000-0000-000026200000}"/>
    <cellStyle name="SAPBEXinputData 2 9 2" xfId="8232" xr:uid="{00000000-0005-0000-0000-000027200000}"/>
    <cellStyle name="SAPBEXinputData 2 9 20" xfId="8233" xr:uid="{00000000-0005-0000-0000-000028200000}"/>
    <cellStyle name="SAPBEXinputData 2 9 21" xfId="8234" xr:uid="{00000000-0005-0000-0000-000029200000}"/>
    <cellStyle name="SAPBEXinputData 2 9 22" xfId="8235" xr:uid="{00000000-0005-0000-0000-00002A200000}"/>
    <cellStyle name="SAPBEXinputData 2 9 3" xfId="8236" xr:uid="{00000000-0005-0000-0000-00002B200000}"/>
    <cellStyle name="SAPBEXinputData 2 9 4" xfId="8237" xr:uid="{00000000-0005-0000-0000-00002C200000}"/>
    <cellStyle name="SAPBEXinputData 2 9 5" xfId="8238" xr:uid="{00000000-0005-0000-0000-00002D200000}"/>
    <cellStyle name="SAPBEXinputData 2 9 6" xfId="8239" xr:uid="{00000000-0005-0000-0000-00002E200000}"/>
    <cellStyle name="SAPBEXinputData 2 9 7" xfId="8240" xr:uid="{00000000-0005-0000-0000-00002F200000}"/>
    <cellStyle name="SAPBEXinputData 2 9 8" xfId="8241" xr:uid="{00000000-0005-0000-0000-000030200000}"/>
    <cellStyle name="SAPBEXinputData 2 9 9" xfId="8242" xr:uid="{00000000-0005-0000-0000-000031200000}"/>
    <cellStyle name="SAPBEXinputData 20" xfId="8243" xr:uid="{00000000-0005-0000-0000-000032200000}"/>
    <cellStyle name="SAPBEXinputData 20 2" xfId="8244" xr:uid="{00000000-0005-0000-0000-000033200000}"/>
    <cellStyle name="SAPBEXinputData 21" xfId="8245" xr:uid="{00000000-0005-0000-0000-000034200000}"/>
    <cellStyle name="SAPBEXinputData 21 2" xfId="8246" xr:uid="{00000000-0005-0000-0000-000035200000}"/>
    <cellStyle name="SAPBEXinputData 22" xfId="8247" xr:uid="{00000000-0005-0000-0000-000036200000}"/>
    <cellStyle name="SAPBEXinputData 22 2" xfId="8248" xr:uid="{00000000-0005-0000-0000-000037200000}"/>
    <cellStyle name="SAPBEXinputData 23" xfId="8249" xr:uid="{00000000-0005-0000-0000-000038200000}"/>
    <cellStyle name="SAPBEXinputData 23 2" xfId="8250" xr:uid="{00000000-0005-0000-0000-000039200000}"/>
    <cellStyle name="SAPBEXinputData 24" xfId="8251" xr:uid="{00000000-0005-0000-0000-00003A200000}"/>
    <cellStyle name="SAPBEXinputData 24 2" xfId="8252" xr:uid="{00000000-0005-0000-0000-00003B200000}"/>
    <cellStyle name="SAPBEXinputData 25" xfId="8253" xr:uid="{00000000-0005-0000-0000-00003C200000}"/>
    <cellStyle name="SAPBEXinputData 25 2" xfId="8254" xr:uid="{00000000-0005-0000-0000-00003D200000}"/>
    <cellStyle name="SAPBEXinputData 26" xfId="8255" xr:uid="{00000000-0005-0000-0000-00003E200000}"/>
    <cellStyle name="SAPBEXinputData 26 2" xfId="8256" xr:uid="{00000000-0005-0000-0000-00003F200000}"/>
    <cellStyle name="SAPBEXinputData 27" xfId="8257" xr:uid="{00000000-0005-0000-0000-000040200000}"/>
    <cellStyle name="SAPBEXinputData 28" xfId="8258" xr:uid="{00000000-0005-0000-0000-000041200000}"/>
    <cellStyle name="SAPBEXinputData 29" xfId="8259" xr:uid="{00000000-0005-0000-0000-000042200000}"/>
    <cellStyle name="SAPBEXinputData 3" xfId="8260" xr:uid="{00000000-0005-0000-0000-000043200000}"/>
    <cellStyle name="SAPBEXinputData 3 2" xfId="8261" xr:uid="{00000000-0005-0000-0000-000044200000}"/>
    <cellStyle name="SAPBEXinputData 30" xfId="8262" xr:uid="{00000000-0005-0000-0000-000045200000}"/>
    <cellStyle name="SAPBEXinputData 31" xfId="8263" xr:uid="{00000000-0005-0000-0000-000046200000}"/>
    <cellStyle name="SAPBEXinputData 32" xfId="8264" xr:uid="{00000000-0005-0000-0000-000047200000}"/>
    <cellStyle name="SAPBEXinputData 33" xfId="8265" xr:uid="{00000000-0005-0000-0000-000048200000}"/>
    <cellStyle name="SAPBEXinputData 34" xfId="8266" xr:uid="{00000000-0005-0000-0000-000049200000}"/>
    <cellStyle name="SAPBEXinputData 35" xfId="8267" xr:uid="{00000000-0005-0000-0000-00004A200000}"/>
    <cellStyle name="SAPBEXinputData 36" xfId="8268" xr:uid="{00000000-0005-0000-0000-00004B200000}"/>
    <cellStyle name="SAPBEXinputData 37" xfId="8269" xr:uid="{00000000-0005-0000-0000-00004C200000}"/>
    <cellStyle name="SAPBEXinputData 38" xfId="8270" xr:uid="{00000000-0005-0000-0000-00004D200000}"/>
    <cellStyle name="SAPBEXinputData 4" xfId="8271" xr:uid="{00000000-0005-0000-0000-00004E200000}"/>
    <cellStyle name="SAPBEXinputData 4 2" xfId="8272" xr:uid="{00000000-0005-0000-0000-00004F200000}"/>
    <cellStyle name="SAPBEXinputData 5" xfId="8273" xr:uid="{00000000-0005-0000-0000-000050200000}"/>
    <cellStyle name="SAPBEXinputData 5 10" xfId="8274" xr:uid="{00000000-0005-0000-0000-000051200000}"/>
    <cellStyle name="SAPBEXinputData 5 11" xfId="8275" xr:uid="{00000000-0005-0000-0000-000052200000}"/>
    <cellStyle name="SAPBEXinputData 5 12" xfId="8276" xr:uid="{00000000-0005-0000-0000-000053200000}"/>
    <cellStyle name="SAPBEXinputData 5 13" xfId="8277" xr:uid="{00000000-0005-0000-0000-000054200000}"/>
    <cellStyle name="SAPBEXinputData 5 14" xfId="8278" xr:uid="{00000000-0005-0000-0000-000055200000}"/>
    <cellStyle name="SAPBEXinputData 5 15" xfId="8279" xr:uid="{00000000-0005-0000-0000-000056200000}"/>
    <cellStyle name="SAPBEXinputData 5 16" xfId="8280" xr:uid="{00000000-0005-0000-0000-000057200000}"/>
    <cellStyle name="SAPBEXinputData 5 17" xfId="8281" xr:uid="{00000000-0005-0000-0000-000058200000}"/>
    <cellStyle name="SAPBEXinputData 5 18" xfId="8282" xr:uid="{00000000-0005-0000-0000-000059200000}"/>
    <cellStyle name="SAPBEXinputData 5 19" xfId="8283" xr:uid="{00000000-0005-0000-0000-00005A200000}"/>
    <cellStyle name="SAPBEXinputData 5 2" xfId="8284" xr:uid="{00000000-0005-0000-0000-00005B200000}"/>
    <cellStyle name="SAPBEXinputData 5 20" xfId="8285" xr:uid="{00000000-0005-0000-0000-00005C200000}"/>
    <cellStyle name="SAPBEXinputData 5 21" xfId="8286" xr:uid="{00000000-0005-0000-0000-00005D200000}"/>
    <cellStyle name="SAPBEXinputData 5 22" xfId="8287" xr:uid="{00000000-0005-0000-0000-00005E200000}"/>
    <cellStyle name="SAPBEXinputData 5 23" xfId="8288" xr:uid="{00000000-0005-0000-0000-00005F200000}"/>
    <cellStyle name="SAPBEXinputData 5 3" xfId="8289" xr:uid="{00000000-0005-0000-0000-000060200000}"/>
    <cellStyle name="SAPBEXinputData 5 4" xfId="8290" xr:uid="{00000000-0005-0000-0000-000061200000}"/>
    <cellStyle name="SAPBEXinputData 5 5" xfId="8291" xr:uid="{00000000-0005-0000-0000-000062200000}"/>
    <cellStyle name="SAPBEXinputData 5 6" xfId="8292" xr:uid="{00000000-0005-0000-0000-000063200000}"/>
    <cellStyle name="SAPBEXinputData 5 7" xfId="8293" xr:uid="{00000000-0005-0000-0000-000064200000}"/>
    <cellStyle name="SAPBEXinputData 5 8" xfId="8294" xr:uid="{00000000-0005-0000-0000-000065200000}"/>
    <cellStyle name="SAPBEXinputData 5 9" xfId="8295" xr:uid="{00000000-0005-0000-0000-000066200000}"/>
    <cellStyle name="SAPBEXinputData 6" xfId="8296" xr:uid="{00000000-0005-0000-0000-000067200000}"/>
    <cellStyle name="SAPBEXinputData 6 10" xfId="8297" xr:uid="{00000000-0005-0000-0000-000068200000}"/>
    <cellStyle name="SAPBEXinputData 6 11" xfId="8298" xr:uid="{00000000-0005-0000-0000-000069200000}"/>
    <cellStyle name="SAPBEXinputData 6 12" xfId="8299" xr:uid="{00000000-0005-0000-0000-00006A200000}"/>
    <cellStyle name="SAPBEXinputData 6 13" xfId="8300" xr:uid="{00000000-0005-0000-0000-00006B200000}"/>
    <cellStyle name="SAPBEXinputData 6 14" xfId="8301" xr:uid="{00000000-0005-0000-0000-00006C200000}"/>
    <cellStyle name="SAPBEXinputData 6 15" xfId="8302" xr:uid="{00000000-0005-0000-0000-00006D200000}"/>
    <cellStyle name="SAPBEXinputData 6 16" xfId="8303" xr:uid="{00000000-0005-0000-0000-00006E200000}"/>
    <cellStyle name="SAPBEXinputData 6 17" xfId="8304" xr:uid="{00000000-0005-0000-0000-00006F200000}"/>
    <cellStyle name="SAPBEXinputData 6 18" xfId="8305" xr:uid="{00000000-0005-0000-0000-000070200000}"/>
    <cellStyle name="SAPBEXinputData 6 19" xfId="8306" xr:uid="{00000000-0005-0000-0000-000071200000}"/>
    <cellStyle name="SAPBEXinputData 6 2" xfId="8307" xr:uid="{00000000-0005-0000-0000-000072200000}"/>
    <cellStyle name="SAPBEXinputData 6 20" xfId="8308" xr:uid="{00000000-0005-0000-0000-000073200000}"/>
    <cellStyle name="SAPBEXinputData 6 21" xfId="8309" xr:uid="{00000000-0005-0000-0000-000074200000}"/>
    <cellStyle name="SAPBEXinputData 6 22" xfId="8310" xr:uid="{00000000-0005-0000-0000-000075200000}"/>
    <cellStyle name="SAPBEXinputData 6 23" xfId="8311" xr:uid="{00000000-0005-0000-0000-000076200000}"/>
    <cellStyle name="SAPBEXinputData 6 3" xfId="8312" xr:uid="{00000000-0005-0000-0000-000077200000}"/>
    <cellStyle name="SAPBEXinputData 6 4" xfId="8313" xr:uid="{00000000-0005-0000-0000-000078200000}"/>
    <cellStyle name="SAPBEXinputData 6 5" xfId="8314" xr:uid="{00000000-0005-0000-0000-000079200000}"/>
    <cellStyle name="SAPBEXinputData 6 6" xfId="8315" xr:uid="{00000000-0005-0000-0000-00007A200000}"/>
    <cellStyle name="SAPBEXinputData 6 7" xfId="8316" xr:uid="{00000000-0005-0000-0000-00007B200000}"/>
    <cellStyle name="SAPBEXinputData 6 8" xfId="8317" xr:uid="{00000000-0005-0000-0000-00007C200000}"/>
    <cellStyle name="SAPBEXinputData 6 9" xfId="8318" xr:uid="{00000000-0005-0000-0000-00007D200000}"/>
    <cellStyle name="SAPBEXinputData 7" xfId="8319" xr:uid="{00000000-0005-0000-0000-00007E200000}"/>
    <cellStyle name="SAPBEXinputData 7 10" xfId="8320" xr:uid="{00000000-0005-0000-0000-00007F200000}"/>
    <cellStyle name="SAPBEXinputData 7 11" xfId="8321" xr:uid="{00000000-0005-0000-0000-000080200000}"/>
    <cellStyle name="SAPBEXinputData 7 12" xfId="8322" xr:uid="{00000000-0005-0000-0000-000081200000}"/>
    <cellStyle name="SAPBEXinputData 7 13" xfId="8323" xr:uid="{00000000-0005-0000-0000-000082200000}"/>
    <cellStyle name="SAPBEXinputData 7 14" xfId="8324" xr:uid="{00000000-0005-0000-0000-000083200000}"/>
    <cellStyle name="SAPBEXinputData 7 15" xfId="8325" xr:uid="{00000000-0005-0000-0000-000084200000}"/>
    <cellStyle name="SAPBEXinputData 7 16" xfId="8326" xr:uid="{00000000-0005-0000-0000-000085200000}"/>
    <cellStyle name="SAPBEXinputData 7 17" xfId="8327" xr:uid="{00000000-0005-0000-0000-000086200000}"/>
    <cellStyle name="SAPBEXinputData 7 18" xfId="8328" xr:uid="{00000000-0005-0000-0000-000087200000}"/>
    <cellStyle name="SAPBEXinputData 7 19" xfId="8329" xr:uid="{00000000-0005-0000-0000-000088200000}"/>
    <cellStyle name="SAPBEXinputData 7 2" xfId="8330" xr:uid="{00000000-0005-0000-0000-000089200000}"/>
    <cellStyle name="SAPBEXinputData 7 20" xfId="8331" xr:uid="{00000000-0005-0000-0000-00008A200000}"/>
    <cellStyle name="SAPBEXinputData 7 21" xfId="8332" xr:uid="{00000000-0005-0000-0000-00008B200000}"/>
    <cellStyle name="SAPBEXinputData 7 22" xfId="8333" xr:uid="{00000000-0005-0000-0000-00008C200000}"/>
    <cellStyle name="SAPBEXinputData 7 23" xfId="8334" xr:uid="{00000000-0005-0000-0000-00008D200000}"/>
    <cellStyle name="SAPBEXinputData 7 3" xfId="8335" xr:uid="{00000000-0005-0000-0000-00008E200000}"/>
    <cellStyle name="SAPBEXinputData 7 4" xfId="8336" xr:uid="{00000000-0005-0000-0000-00008F200000}"/>
    <cellStyle name="SAPBEXinputData 7 5" xfId="8337" xr:uid="{00000000-0005-0000-0000-000090200000}"/>
    <cellStyle name="SAPBEXinputData 7 6" xfId="8338" xr:uid="{00000000-0005-0000-0000-000091200000}"/>
    <cellStyle name="SAPBEXinputData 7 7" xfId="8339" xr:uid="{00000000-0005-0000-0000-000092200000}"/>
    <cellStyle name="SAPBEXinputData 7 8" xfId="8340" xr:uid="{00000000-0005-0000-0000-000093200000}"/>
    <cellStyle name="SAPBEXinputData 7 9" xfId="8341" xr:uid="{00000000-0005-0000-0000-000094200000}"/>
    <cellStyle name="SAPBEXinputData 8" xfId="8342" xr:uid="{00000000-0005-0000-0000-000095200000}"/>
    <cellStyle name="SAPBEXinputData 8 10" xfId="8343" xr:uid="{00000000-0005-0000-0000-000096200000}"/>
    <cellStyle name="SAPBEXinputData 8 11" xfId="8344" xr:uid="{00000000-0005-0000-0000-000097200000}"/>
    <cellStyle name="SAPBEXinputData 8 12" xfId="8345" xr:uid="{00000000-0005-0000-0000-000098200000}"/>
    <cellStyle name="SAPBEXinputData 8 13" xfId="8346" xr:uid="{00000000-0005-0000-0000-000099200000}"/>
    <cellStyle name="SAPBEXinputData 8 14" xfId="8347" xr:uid="{00000000-0005-0000-0000-00009A200000}"/>
    <cellStyle name="SAPBEXinputData 8 15" xfId="8348" xr:uid="{00000000-0005-0000-0000-00009B200000}"/>
    <cellStyle name="SAPBEXinputData 8 16" xfId="8349" xr:uid="{00000000-0005-0000-0000-00009C200000}"/>
    <cellStyle name="SAPBEXinputData 8 17" xfId="8350" xr:uid="{00000000-0005-0000-0000-00009D200000}"/>
    <cellStyle name="SAPBEXinputData 8 18" xfId="8351" xr:uid="{00000000-0005-0000-0000-00009E200000}"/>
    <cellStyle name="SAPBEXinputData 8 19" xfId="8352" xr:uid="{00000000-0005-0000-0000-00009F200000}"/>
    <cellStyle name="SAPBEXinputData 8 2" xfId="8353" xr:uid="{00000000-0005-0000-0000-0000A0200000}"/>
    <cellStyle name="SAPBEXinputData 8 20" xfId="8354" xr:uid="{00000000-0005-0000-0000-0000A1200000}"/>
    <cellStyle name="SAPBEXinputData 8 21" xfId="8355" xr:uid="{00000000-0005-0000-0000-0000A2200000}"/>
    <cellStyle name="SAPBEXinputData 8 22" xfId="8356" xr:uid="{00000000-0005-0000-0000-0000A3200000}"/>
    <cellStyle name="SAPBEXinputData 8 23" xfId="8357" xr:uid="{00000000-0005-0000-0000-0000A4200000}"/>
    <cellStyle name="SAPBEXinputData 8 3" xfId="8358" xr:uid="{00000000-0005-0000-0000-0000A5200000}"/>
    <cellStyle name="SAPBEXinputData 8 4" xfId="8359" xr:uid="{00000000-0005-0000-0000-0000A6200000}"/>
    <cellStyle name="SAPBEXinputData 8 5" xfId="8360" xr:uid="{00000000-0005-0000-0000-0000A7200000}"/>
    <cellStyle name="SAPBEXinputData 8 6" xfId="8361" xr:uid="{00000000-0005-0000-0000-0000A8200000}"/>
    <cellStyle name="SAPBEXinputData 8 7" xfId="8362" xr:uid="{00000000-0005-0000-0000-0000A9200000}"/>
    <cellStyle name="SAPBEXinputData 8 8" xfId="8363" xr:uid="{00000000-0005-0000-0000-0000AA200000}"/>
    <cellStyle name="SAPBEXinputData 8 9" xfId="8364" xr:uid="{00000000-0005-0000-0000-0000AB200000}"/>
    <cellStyle name="SAPBEXinputData 9" xfId="8365" xr:uid="{00000000-0005-0000-0000-0000AC200000}"/>
    <cellStyle name="SAPBEXinputData 9 10" xfId="8366" xr:uid="{00000000-0005-0000-0000-0000AD200000}"/>
    <cellStyle name="SAPBEXinputData 9 11" xfId="8367" xr:uid="{00000000-0005-0000-0000-0000AE200000}"/>
    <cellStyle name="SAPBEXinputData 9 12" xfId="8368" xr:uid="{00000000-0005-0000-0000-0000AF200000}"/>
    <cellStyle name="SAPBEXinputData 9 13" xfId="8369" xr:uid="{00000000-0005-0000-0000-0000B0200000}"/>
    <cellStyle name="SAPBEXinputData 9 14" xfId="8370" xr:uid="{00000000-0005-0000-0000-0000B1200000}"/>
    <cellStyle name="SAPBEXinputData 9 15" xfId="8371" xr:uid="{00000000-0005-0000-0000-0000B2200000}"/>
    <cellStyle name="SAPBEXinputData 9 16" xfId="8372" xr:uid="{00000000-0005-0000-0000-0000B3200000}"/>
    <cellStyle name="SAPBEXinputData 9 17" xfId="8373" xr:uid="{00000000-0005-0000-0000-0000B4200000}"/>
    <cellStyle name="SAPBEXinputData 9 18" xfId="8374" xr:uid="{00000000-0005-0000-0000-0000B5200000}"/>
    <cellStyle name="SAPBEXinputData 9 19" xfId="8375" xr:uid="{00000000-0005-0000-0000-0000B6200000}"/>
    <cellStyle name="SAPBEXinputData 9 2" xfId="8376" xr:uid="{00000000-0005-0000-0000-0000B7200000}"/>
    <cellStyle name="SAPBEXinputData 9 20" xfId="8377" xr:uid="{00000000-0005-0000-0000-0000B8200000}"/>
    <cellStyle name="SAPBEXinputData 9 21" xfId="8378" xr:uid="{00000000-0005-0000-0000-0000B9200000}"/>
    <cellStyle name="SAPBEXinputData 9 22" xfId="8379" xr:uid="{00000000-0005-0000-0000-0000BA200000}"/>
    <cellStyle name="SAPBEXinputData 9 23" xfId="8380" xr:uid="{00000000-0005-0000-0000-0000BB200000}"/>
    <cellStyle name="SAPBEXinputData 9 3" xfId="8381" xr:uid="{00000000-0005-0000-0000-0000BC200000}"/>
    <cellStyle name="SAPBEXinputData 9 4" xfId="8382" xr:uid="{00000000-0005-0000-0000-0000BD200000}"/>
    <cellStyle name="SAPBEXinputData 9 5" xfId="8383" xr:uid="{00000000-0005-0000-0000-0000BE200000}"/>
    <cellStyle name="SAPBEXinputData 9 6" xfId="8384" xr:uid="{00000000-0005-0000-0000-0000BF200000}"/>
    <cellStyle name="SAPBEXinputData 9 7" xfId="8385" xr:uid="{00000000-0005-0000-0000-0000C0200000}"/>
    <cellStyle name="SAPBEXinputData 9 8" xfId="8386" xr:uid="{00000000-0005-0000-0000-0000C1200000}"/>
    <cellStyle name="SAPBEXinputData 9 9" xfId="8387" xr:uid="{00000000-0005-0000-0000-0000C2200000}"/>
    <cellStyle name="SAPBEXItemHeader" xfId="8388" xr:uid="{00000000-0005-0000-0000-0000C3200000}"/>
    <cellStyle name="SAPBEXItemHeader 2" xfId="8389" xr:uid="{00000000-0005-0000-0000-0000C4200000}"/>
    <cellStyle name="SAPBEXItemHeader 2 10" xfId="8390" xr:uid="{00000000-0005-0000-0000-0000C5200000}"/>
    <cellStyle name="SAPBEXItemHeader 2 11" xfId="8391" xr:uid="{00000000-0005-0000-0000-0000C6200000}"/>
    <cellStyle name="SAPBEXItemHeader 2 12" xfId="8392" xr:uid="{00000000-0005-0000-0000-0000C7200000}"/>
    <cellStyle name="SAPBEXItemHeader 2 2" xfId="8393" xr:uid="{00000000-0005-0000-0000-0000C8200000}"/>
    <cellStyle name="SAPBEXItemHeader 2 3" xfId="8394" xr:uid="{00000000-0005-0000-0000-0000C9200000}"/>
    <cellStyle name="SAPBEXItemHeader 2 4" xfId="8395" xr:uid="{00000000-0005-0000-0000-0000CA200000}"/>
    <cellStyle name="SAPBEXItemHeader 2 5" xfId="8396" xr:uid="{00000000-0005-0000-0000-0000CB200000}"/>
    <cellStyle name="SAPBEXItemHeader 2 6" xfId="8397" xr:uid="{00000000-0005-0000-0000-0000CC200000}"/>
    <cellStyle name="SAPBEXItemHeader 2 7" xfId="8398" xr:uid="{00000000-0005-0000-0000-0000CD200000}"/>
    <cellStyle name="SAPBEXItemHeader 2 8" xfId="8399" xr:uid="{00000000-0005-0000-0000-0000CE200000}"/>
    <cellStyle name="SAPBEXItemHeader 2 9" xfId="8400" xr:uid="{00000000-0005-0000-0000-0000CF200000}"/>
    <cellStyle name="SAPBEXItemHeader 3" xfId="8401" xr:uid="{00000000-0005-0000-0000-0000D0200000}"/>
    <cellStyle name="SAPBEXItemHeader 3 10" xfId="8402" xr:uid="{00000000-0005-0000-0000-0000D1200000}"/>
    <cellStyle name="SAPBEXItemHeader 3 2" xfId="8403" xr:uid="{00000000-0005-0000-0000-0000D2200000}"/>
    <cellStyle name="SAPBEXItemHeader 3 3" xfId="8404" xr:uid="{00000000-0005-0000-0000-0000D3200000}"/>
    <cellStyle name="SAPBEXItemHeader 3 4" xfId="8405" xr:uid="{00000000-0005-0000-0000-0000D4200000}"/>
    <cellStyle name="SAPBEXItemHeader 3 5" xfId="8406" xr:uid="{00000000-0005-0000-0000-0000D5200000}"/>
    <cellStyle name="SAPBEXItemHeader 3 6" xfId="8407" xr:uid="{00000000-0005-0000-0000-0000D6200000}"/>
    <cellStyle name="SAPBEXItemHeader 3 7" xfId="8408" xr:uid="{00000000-0005-0000-0000-0000D7200000}"/>
    <cellStyle name="SAPBEXItemHeader 3 8" xfId="8409" xr:uid="{00000000-0005-0000-0000-0000D8200000}"/>
    <cellStyle name="SAPBEXItemHeader 3 9" xfId="8410" xr:uid="{00000000-0005-0000-0000-0000D9200000}"/>
    <cellStyle name="SAPBEXItemHeader 4" xfId="8411" xr:uid="{00000000-0005-0000-0000-0000DA200000}"/>
    <cellStyle name="SAPBEXItemHeader 4 10" xfId="8412" xr:uid="{00000000-0005-0000-0000-0000DB200000}"/>
    <cellStyle name="SAPBEXItemHeader 4 2" xfId="8413" xr:uid="{00000000-0005-0000-0000-0000DC200000}"/>
    <cellStyle name="SAPBEXItemHeader 4 3" xfId="8414" xr:uid="{00000000-0005-0000-0000-0000DD200000}"/>
    <cellStyle name="SAPBEXItemHeader 4 4" xfId="8415" xr:uid="{00000000-0005-0000-0000-0000DE200000}"/>
    <cellStyle name="SAPBEXItemHeader 4 5" xfId="8416" xr:uid="{00000000-0005-0000-0000-0000DF200000}"/>
    <cellStyle name="SAPBEXItemHeader 4 6" xfId="8417" xr:uid="{00000000-0005-0000-0000-0000E0200000}"/>
    <cellStyle name="SAPBEXItemHeader 4 7" xfId="8418" xr:uid="{00000000-0005-0000-0000-0000E1200000}"/>
    <cellStyle name="SAPBEXItemHeader 4 8" xfId="8419" xr:uid="{00000000-0005-0000-0000-0000E2200000}"/>
    <cellStyle name="SAPBEXItemHeader 4 9" xfId="8420" xr:uid="{00000000-0005-0000-0000-0000E3200000}"/>
    <cellStyle name="SAPBEXItemHeader 5" xfId="8421" xr:uid="{00000000-0005-0000-0000-0000E4200000}"/>
    <cellStyle name="SAPBEXItemHeader 6" xfId="8422" xr:uid="{00000000-0005-0000-0000-0000E5200000}"/>
    <cellStyle name="SAPBEXItemHeader 7" xfId="8423" xr:uid="{00000000-0005-0000-0000-0000E6200000}"/>
    <cellStyle name="SAPBEXItemHeader 8" xfId="8424" xr:uid="{00000000-0005-0000-0000-0000E7200000}"/>
    <cellStyle name="SAPBEXItemHeader 9" xfId="8425" xr:uid="{00000000-0005-0000-0000-0000E8200000}"/>
    <cellStyle name="SAPBEXresData" xfId="8426" xr:uid="{00000000-0005-0000-0000-0000E9200000}"/>
    <cellStyle name="SAPBEXresData 2" xfId="8427" xr:uid="{00000000-0005-0000-0000-0000EA200000}"/>
    <cellStyle name="SAPBEXresData 2 10" xfId="8428" xr:uid="{00000000-0005-0000-0000-0000EB200000}"/>
    <cellStyle name="SAPBEXresData 2 11" xfId="8429" xr:uid="{00000000-0005-0000-0000-0000EC200000}"/>
    <cellStyle name="SAPBEXresData 2 2" xfId="8430" xr:uid="{00000000-0005-0000-0000-0000ED200000}"/>
    <cellStyle name="SAPBEXresData 2 3" xfId="8431" xr:uid="{00000000-0005-0000-0000-0000EE200000}"/>
    <cellStyle name="SAPBEXresData 2 4" xfId="8432" xr:uid="{00000000-0005-0000-0000-0000EF200000}"/>
    <cellStyle name="SAPBEXresData 2 5" xfId="8433" xr:uid="{00000000-0005-0000-0000-0000F0200000}"/>
    <cellStyle name="SAPBEXresData 2 6" xfId="8434" xr:uid="{00000000-0005-0000-0000-0000F1200000}"/>
    <cellStyle name="SAPBEXresData 2 7" xfId="8435" xr:uid="{00000000-0005-0000-0000-0000F2200000}"/>
    <cellStyle name="SAPBEXresData 2 8" xfId="8436" xr:uid="{00000000-0005-0000-0000-0000F3200000}"/>
    <cellStyle name="SAPBEXresData 2 9" xfId="8437" xr:uid="{00000000-0005-0000-0000-0000F4200000}"/>
    <cellStyle name="SAPBEXresData 3" xfId="8438" xr:uid="{00000000-0005-0000-0000-0000F5200000}"/>
    <cellStyle name="SAPBEXresData 3 10" xfId="8439" xr:uid="{00000000-0005-0000-0000-0000F6200000}"/>
    <cellStyle name="SAPBEXresData 3 11" xfId="8440" xr:uid="{00000000-0005-0000-0000-0000F7200000}"/>
    <cellStyle name="SAPBEXresData 3 12" xfId="8441" xr:uid="{00000000-0005-0000-0000-0000F8200000}"/>
    <cellStyle name="SAPBEXresData 3 13" xfId="8442" xr:uid="{00000000-0005-0000-0000-0000F9200000}"/>
    <cellStyle name="SAPBEXresData 3 2" xfId="8443" xr:uid="{00000000-0005-0000-0000-0000FA200000}"/>
    <cellStyle name="SAPBEXresData 3 3" xfId="8444" xr:uid="{00000000-0005-0000-0000-0000FB200000}"/>
    <cellStyle name="SAPBEXresData 3 4" xfId="8445" xr:uid="{00000000-0005-0000-0000-0000FC200000}"/>
    <cellStyle name="SAPBEXresData 3 5" xfId="8446" xr:uid="{00000000-0005-0000-0000-0000FD200000}"/>
    <cellStyle name="SAPBEXresData 3 6" xfId="8447" xr:uid="{00000000-0005-0000-0000-0000FE200000}"/>
    <cellStyle name="SAPBEXresData 3 7" xfId="8448" xr:uid="{00000000-0005-0000-0000-0000FF200000}"/>
    <cellStyle name="SAPBEXresData 3 8" xfId="8449" xr:uid="{00000000-0005-0000-0000-000000210000}"/>
    <cellStyle name="SAPBEXresData 3 9" xfId="8450" xr:uid="{00000000-0005-0000-0000-000001210000}"/>
    <cellStyle name="SAPBEXresData 4" xfId="8451" xr:uid="{00000000-0005-0000-0000-000002210000}"/>
    <cellStyle name="SAPBEXresData 4 10" xfId="8452" xr:uid="{00000000-0005-0000-0000-000003210000}"/>
    <cellStyle name="SAPBEXresData 4 11" xfId="8453" xr:uid="{00000000-0005-0000-0000-000004210000}"/>
    <cellStyle name="SAPBEXresData 4 12" xfId="8454" xr:uid="{00000000-0005-0000-0000-000005210000}"/>
    <cellStyle name="SAPBEXresData 4 13" xfId="8455" xr:uid="{00000000-0005-0000-0000-000006210000}"/>
    <cellStyle name="SAPBEXresData 4 2" xfId="8456" xr:uid="{00000000-0005-0000-0000-000007210000}"/>
    <cellStyle name="SAPBEXresData 4 3" xfId="8457" xr:uid="{00000000-0005-0000-0000-000008210000}"/>
    <cellStyle name="SAPBEXresData 4 4" xfId="8458" xr:uid="{00000000-0005-0000-0000-000009210000}"/>
    <cellStyle name="SAPBEXresData 4 5" xfId="8459" xr:uid="{00000000-0005-0000-0000-00000A210000}"/>
    <cellStyle name="SAPBEXresData 4 6" xfId="8460" xr:uid="{00000000-0005-0000-0000-00000B210000}"/>
    <cellStyle name="SAPBEXresData 4 7" xfId="8461" xr:uid="{00000000-0005-0000-0000-00000C210000}"/>
    <cellStyle name="SAPBEXresData 4 8" xfId="8462" xr:uid="{00000000-0005-0000-0000-00000D210000}"/>
    <cellStyle name="SAPBEXresData 4 9" xfId="8463" xr:uid="{00000000-0005-0000-0000-00000E210000}"/>
    <cellStyle name="SAPBEXresData 5" xfId="8464" xr:uid="{00000000-0005-0000-0000-00000F210000}"/>
    <cellStyle name="SAPBEXresData 5 10" xfId="8465" xr:uid="{00000000-0005-0000-0000-000010210000}"/>
    <cellStyle name="SAPBEXresData 5 2" xfId="8466" xr:uid="{00000000-0005-0000-0000-000011210000}"/>
    <cellStyle name="SAPBEXresData 5 3" xfId="8467" xr:uid="{00000000-0005-0000-0000-000012210000}"/>
    <cellStyle name="SAPBEXresData 5 4" xfId="8468" xr:uid="{00000000-0005-0000-0000-000013210000}"/>
    <cellStyle name="SAPBEXresData 5 5" xfId="8469" xr:uid="{00000000-0005-0000-0000-000014210000}"/>
    <cellStyle name="SAPBEXresData 5 6" xfId="8470" xr:uid="{00000000-0005-0000-0000-000015210000}"/>
    <cellStyle name="SAPBEXresData 5 7" xfId="8471" xr:uid="{00000000-0005-0000-0000-000016210000}"/>
    <cellStyle name="SAPBEXresData 5 8" xfId="8472" xr:uid="{00000000-0005-0000-0000-000017210000}"/>
    <cellStyle name="SAPBEXresData 5 9" xfId="8473" xr:uid="{00000000-0005-0000-0000-000018210000}"/>
    <cellStyle name="SAPBEXresData 6" xfId="8474" xr:uid="{00000000-0005-0000-0000-000019210000}"/>
    <cellStyle name="SAPBEXresData 6 10" xfId="8475" xr:uid="{00000000-0005-0000-0000-00001A210000}"/>
    <cellStyle name="SAPBEXresData 6 2" xfId="8476" xr:uid="{00000000-0005-0000-0000-00001B210000}"/>
    <cellStyle name="SAPBEXresData 6 3" xfId="8477" xr:uid="{00000000-0005-0000-0000-00001C210000}"/>
    <cellStyle name="SAPBEXresData 6 4" xfId="8478" xr:uid="{00000000-0005-0000-0000-00001D210000}"/>
    <cellStyle name="SAPBEXresData 6 5" xfId="8479" xr:uid="{00000000-0005-0000-0000-00001E210000}"/>
    <cellStyle name="SAPBEXresData 6 6" xfId="8480" xr:uid="{00000000-0005-0000-0000-00001F210000}"/>
    <cellStyle name="SAPBEXresData 6 7" xfId="8481" xr:uid="{00000000-0005-0000-0000-000020210000}"/>
    <cellStyle name="SAPBEXresData 6 8" xfId="8482" xr:uid="{00000000-0005-0000-0000-000021210000}"/>
    <cellStyle name="SAPBEXresData 6 9" xfId="8483" xr:uid="{00000000-0005-0000-0000-000022210000}"/>
    <cellStyle name="SAPBEXresData 7" xfId="8484" xr:uid="{00000000-0005-0000-0000-000023210000}"/>
    <cellStyle name="SAPBEXresData 8" xfId="8485" xr:uid="{00000000-0005-0000-0000-000024210000}"/>
    <cellStyle name="SAPBEXresData 9" xfId="8486" xr:uid="{00000000-0005-0000-0000-000025210000}"/>
    <cellStyle name="SAPBEXresDataEmph" xfId="8487" xr:uid="{00000000-0005-0000-0000-000026210000}"/>
    <cellStyle name="SAPBEXresDataEmph 2" xfId="8488" xr:uid="{00000000-0005-0000-0000-000027210000}"/>
    <cellStyle name="SAPBEXresDataEmph 2 10" xfId="8489" xr:uid="{00000000-0005-0000-0000-000028210000}"/>
    <cellStyle name="SAPBEXresDataEmph 2 11" xfId="8490" xr:uid="{00000000-0005-0000-0000-000029210000}"/>
    <cellStyle name="SAPBEXresDataEmph 2 2" xfId="8491" xr:uid="{00000000-0005-0000-0000-00002A210000}"/>
    <cellStyle name="SAPBEXresDataEmph 2 3" xfId="8492" xr:uid="{00000000-0005-0000-0000-00002B210000}"/>
    <cellStyle name="SAPBEXresDataEmph 2 4" xfId="8493" xr:uid="{00000000-0005-0000-0000-00002C210000}"/>
    <cellStyle name="SAPBEXresDataEmph 2 5" xfId="8494" xr:uid="{00000000-0005-0000-0000-00002D210000}"/>
    <cellStyle name="SAPBEXresDataEmph 2 6" xfId="8495" xr:uid="{00000000-0005-0000-0000-00002E210000}"/>
    <cellStyle name="SAPBEXresDataEmph 2 7" xfId="8496" xr:uid="{00000000-0005-0000-0000-00002F210000}"/>
    <cellStyle name="SAPBEXresDataEmph 2 8" xfId="8497" xr:uid="{00000000-0005-0000-0000-000030210000}"/>
    <cellStyle name="SAPBEXresDataEmph 2 9" xfId="8498" xr:uid="{00000000-0005-0000-0000-000031210000}"/>
    <cellStyle name="SAPBEXresDataEmph 3" xfId="8499" xr:uid="{00000000-0005-0000-0000-000032210000}"/>
    <cellStyle name="SAPBEXresDataEmph 3 10" xfId="8500" xr:uid="{00000000-0005-0000-0000-000033210000}"/>
    <cellStyle name="SAPBEXresDataEmph 3 11" xfId="8501" xr:uid="{00000000-0005-0000-0000-000034210000}"/>
    <cellStyle name="SAPBEXresDataEmph 3 12" xfId="8502" xr:uid="{00000000-0005-0000-0000-000035210000}"/>
    <cellStyle name="SAPBEXresDataEmph 3 13" xfId="8503" xr:uid="{00000000-0005-0000-0000-000036210000}"/>
    <cellStyle name="SAPBEXresDataEmph 3 2" xfId="8504" xr:uid="{00000000-0005-0000-0000-000037210000}"/>
    <cellStyle name="SAPBEXresDataEmph 3 3" xfId="8505" xr:uid="{00000000-0005-0000-0000-000038210000}"/>
    <cellStyle name="SAPBEXresDataEmph 3 4" xfId="8506" xr:uid="{00000000-0005-0000-0000-000039210000}"/>
    <cellStyle name="SAPBEXresDataEmph 3 5" xfId="8507" xr:uid="{00000000-0005-0000-0000-00003A210000}"/>
    <cellStyle name="SAPBEXresDataEmph 3 6" xfId="8508" xr:uid="{00000000-0005-0000-0000-00003B210000}"/>
    <cellStyle name="SAPBEXresDataEmph 3 7" xfId="8509" xr:uid="{00000000-0005-0000-0000-00003C210000}"/>
    <cellStyle name="SAPBEXresDataEmph 3 8" xfId="8510" xr:uid="{00000000-0005-0000-0000-00003D210000}"/>
    <cellStyle name="SAPBEXresDataEmph 3 9" xfId="8511" xr:uid="{00000000-0005-0000-0000-00003E210000}"/>
    <cellStyle name="SAPBEXresDataEmph 4" xfId="8512" xr:uid="{00000000-0005-0000-0000-00003F210000}"/>
    <cellStyle name="SAPBEXresDataEmph 4 10" xfId="8513" xr:uid="{00000000-0005-0000-0000-000040210000}"/>
    <cellStyle name="SAPBEXresDataEmph 4 11" xfId="8514" xr:uid="{00000000-0005-0000-0000-000041210000}"/>
    <cellStyle name="SAPBEXresDataEmph 4 12" xfId="8515" xr:uid="{00000000-0005-0000-0000-000042210000}"/>
    <cellStyle name="SAPBEXresDataEmph 4 13" xfId="8516" xr:uid="{00000000-0005-0000-0000-000043210000}"/>
    <cellStyle name="SAPBEXresDataEmph 4 2" xfId="8517" xr:uid="{00000000-0005-0000-0000-000044210000}"/>
    <cellStyle name="SAPBEXresDataEmph 4 3" xfId="8518" xr:uid="{00000000-0005-0000-0000-000045210000}"/>
    <cellStyle name="SAPBEXresDataEmph 4 4" xfId="8519" xr:uid="{00000000-0005-0000-0000-000046210000}"/>
    <cellStyle name="SAPBEXresDataEmph 4 5" xfId="8520" xr:uid="{00000000-0005-0000-0000-000047210000}"/>
    <cellStyle name="SAPBEXresDataEmph 4 6" xfId="8521" xr:uid="{00000000-0005-0000-0000-000048210000}"/>
    <cellStyle name="SAPBEXresDataEmph 4 7" xfId="8522" xr:uid="{00000000-0005-0000-0000-000049210000}"/>
    <cellStyle name="SAPBEXresDataEmph 4 8" xfId="8523" xr:uid="{00000000-0005-0000-0000-00004A210000}"/>
    <cellStyle name="SAPBEXresDataEmph 4 9" xfId="8524" xr:uid="{00000000-0005-0000-0000-00004B210000}"/>
    <cellStyle name="SAPBEXresDataEmph 5" xfId="8525" xr:uid="{00000000-0005-0000-0000-00004C210000}"/>
    <cellStyle name="SAPBEXresDataEmph 5 10" xfId="8526" xr:uid="{00000000-0005-0000-0000-00004D210000}"/>
    <cellStyle name="SAPBEXresDataEmph 5 2" xfId="8527" xr:uid="{00000000-0005-0000-0000-00004E210000}"/>
    <cellStyle name="SAPBEXresDataEmph 5 3" xfId="8528" xr:uid="{00000000-0005-0000-0000-00004F210000}"/>
    <cellStyle name="SAPBEXresDataEmph 5 4" xfId="8529" xr:uid="{00000000-0005-0000-0000-000050210000}"/>
    <cellStyle name="SAPBEXresDataEmph 5 5" xfId="8530" xr:uid="{00000000-0005-0000-0000-000051210000}"/>
    <cellStyle name="SAPBEXresDataEmph 5 6" xfId="8531" xr:uid="{00000000-0005-0000-0000-000052210000}"/>
    <cellStyle name="SAPBEXresDataEmph 5 7" xfId="8532" xr:uid="{00000000-0005-0000-0000-000053210000}"/>
    <cellStyle name="SAPBEXresDataEmph 5 8" xfId="8533" xr:uid="{00000000-0005-0000-0000-000054210000}"/>
    <cellStyle name="SAPBEXresDataEmph 5 9" xfId="8534" xr:uid="{00000000-0005-0000-0000-000055210000}"/>
    <cellStyle name="SAPBEXresDataEmph 6" xfId="8535" xr:uid="{00000000-0005-0000-0000-000056210000}"/>
    <cellStyle name="SAPBEXresDataEmph 6 10" xfId="8536" xr:uid="{00000000-0005-0000-0000-000057210000}"/>
    <cellStyle name="SAPBEXresDataEmph 6 2" xfId="8537" xr:uid="{00000000-0005-0000-0000-000058210000}"/>
    <cellStyle name="SAPBEXresDataEmph 6 3" xfId="8538" xr:uid="{00000000-0005-0000-0000-000059210000}"/>
    <cellStyle name="SAPBEXresDataEmph 6 4" xfId="8539" xr:uid="{00000000-0005-0000-0000-00005A210000}"/>
    <cellStyle name="SAPBEXresDataEmph 6 5" xfId="8540" xr:uid="{00000000-0005-0000-0000-00005B210000}"/>
    <cellStyle name="SAPBEXresDataEmph 6 6" xfId="8541" xr:uid="{00000000-0005-0000-0000-00005C210000}"/>
    <cellStyle name="SAPBEXresDataEmph 6 7" xfId="8542" xr:uid="{00000000-0005-0000-0000-00005D210000}"/>
    <cellStyle name="SAPBEXresDataEmph 6 8" xfId="8543" xr:uid="{00000000-0005-0000-0000-00005E210000}"/>
    <cellStyle name="SAPBEXresDataEmph 6 9" xfId="8544" xr:uid="{00000000-0005-0000-0000-00005F210000}"/>
    <cellStyle name="SAPBEXresDataEmph 7" xfId="8545" xr:uid="{00000000-0005-0000-0000-000060210000}"/>
    <cellStyle name="SAPBEXresDataEmph 8" xfId="8546" xr:uid="{00000000-0005-0000-0000-000061210000}"/>
    <cellStyle name="SAPBEXresDataEmph 9" xfId="8547" xr:uid="{00000000-0005-0000-0000-000062210000}"/>
    <cellStyle name="SAPBEXresItem" xfId="8548" xr:uid="{00000000-0005-0000-0000-000063210000}"/>
    <cellStyle name="SAPBEXresItem 2" xfId="8549" xr:uid="{00000000-0005-0000-0000-000064210000}"/>
    <cellStyle name="SAPBEXresItem 2 10" xfId="8550" xr:uid="{00000000-0005-0000-0000-000065210000}"/>
    <cellStyle name="SAPBEXresItem 2 11" xfId="8551" xr:uid="{00000000-0005-0000-0000-000066210000}"/>
    <cellStyle name="SAPBEXresItem 2 2" xfId="8552" xr:uid="{00000000-0005-0000-0000-000067210000}"/>
    <cellStyle name="SAPBEXresItem 2 3" xfId="8553" xr:uid="{00000000-0005-0000-0000-000068210000}"/>
    <cellStyle name="SAPBEXresItem 2 4" xfId="8554" xr:uid="{00000000-0005-0000-0000-000069210000}"/>
    <cellStyle name="SAPBEXresItem 2 5" xfId="8555" xr:uid="{00000000-0005-0000-0000-00006A210000}"/>
    <cellStyle name="SAPBEXresItem 2 6" xfId="8556" xr:uid="{00000000-0005-0000-0000-00006B210000}"/>
    <cellStyle name="SAPBEXresItem 2 7" xfId="8557" xr:uid="{00000000-0005-0000-0000-00006C210000}"/>
    <cellStyle name="SAPBEXresItem 2 8" xfId="8558" xr:uid="{00000000-0005-0000-0000-00006D210000}"/>
    <cellStyle name="SAPBEXresItem 2 9" xfId="8559" xr:uid="{00000000-0005-0000-0000-00006E210000}"/>
    <cellStyle name="SAPBEXresItem 3" xfId="8560" xr:uid="{00000000-0005-0000-0000-00006F210000}"/>
    <cellStyle name="SAPBEXresItem 3 10" xfId="8561" xr:uid="{00000000-0005-0000-0000-000070210000}"/>
    <cellStyle name="SAPBEXresItem 3 11" xfId="8562" xr:uid="{00000000-0005-0000-0000-000071210000}"/>
    <cellStyle name="SAPBEXresItem 3 12" xfId="8563" xr:uid="{00000000-0005-0000-0000-000072210000}"/>
    <cellStyle name="SAPBEXresItem 3 13" xfId="8564" xr:uid="{00000000-0005-0000-0000-000073210000}"/>
    <cellStyle name="SAPBEXresItem 3 2" xfId="8565" xr:uid="{00000000-0005-0000-0000-000074210000}"/>
    <cellStyle name="SAPBEXresItem 3 3" xfId="8566" xr:uid="{00000000-0005-0000-0000-000075210000}"/>
    <cellStyle name="SAPBEXresItem 3 4" xfId="8567" xr:uid="{00000000-0005-0000-0000-000076210000}"/>
    <cellStyle name="SAPBEXresItem 3 5" xfId="8568" xr:uid="{00000000-0005-0000-0000-000077210000}"/>
    <cellStyle name="SAPBEXresItem 3 6" xfId="8569" xr:uid="{00000000-0005-0000-0000-000078210000}"/>
    <cellStyle name="SAPBEXresItem 3 7" xfId="8570" xr:uid="{00000000-0005-0000-0000-000079210000}"/>
    <cellStyle name="SAPBEXresItem 3 8" xfId="8571" xr:uid="{00000000-0005-0000-0000-00007A210000}"/>
    <cellStyle name="SAPBEXresItem 3 9" xfId="8572" xr:uid="{00000000-0005-0000-0000-00007B210000}"/>
    <cellStyle name="SAPBEXresItem 4" xfId="8573" xr:uid="{00000000-0005-0000-0000-00007C210000}"/>
    <cellStyle name="SAPBEXresItem 4 10" xfId="8574" xr:uid="{00000000-0005-0000-0000-00007D210000}"/>
    <cellStyle name="SAPBEXresItem 4 11" xfId="8575" xr:uid="{00000000-0005-0000-0000-00007E210000}"/>
    <cellStyle name="SAPBEXresItem 4 12" xfId="8576" xr:uid="{00000000-0005-0000-0000-00007F210000}"/>
    <cellStyle name="SAPBEXresItem 4 13" xfId="8577" xr:uid="{00000000-0005-0000-0000-000080210000}"/>
    <cellStyle name="SAPBEXresItem 4 2" xfId="8578" xr:uid="{00000000-0005-0000-0000-000081210000}"/>
    <cellStyle name="SAPBEXresItem 4 3" xfId="8579" xr:uid="{00000000-0005-0000-0000-000082210000}"/>
    <cellStyle name="SAPBEXresItem 4 4" xfId="8580" xr:uid="{00000000-0005-0000-0000-000083210000}"/>
    <cellStyle name="SAPBEXresItem 4 5" xfId="8581" xr:uid="{00000000-0005-0000-0000-000084210000}"/>
    <cellStyle name="SAPBEXresItem 4 6" xfId="8582" xr:uid="{00000000-0005-0000-0000-000085210000}"/>
    <cellStyle name="SAPBEXresItem 4 7" xfId="8583" xr:uid="{00000000-0005-0000-0000-000086210000}"/>
    <cellStyle name="SAPBEXresItem 4 8" xfId="8584" xr:uid="{00000000-0005-0000-0000-000087210000}"/>
    <cellStyle name="SAPBEXresItem 4 9" xfId="8585" xr:uid="{00000000-0005-0000-0000-000088210000}"/>
    <cellStyle name="SAPBEXresItem 5" xfId="8586" xr:uid="{00000000-0005-0000-0000-000089210000}"/>
    <cellStyle name="SAPBEXresItem 5 10" xfId="8587" xr:uid="{00000000-0005-0000-0000-00008A210000}"/>
    <cellStyle name="SAPBEXresItem 5 2" xfId="8588" xr:uid="{00000000-0005-0000-0000-00008B210000}"/>
    <cellStyle name="SAPBEXresItem 5 3" xfId="8589" xr:uid="{00000000-0005-0000-0000-00008C210000}"/>
    <cellStyle name="SAPBEXresItem 5 4" xfId="8590" xr:uid="{00000000-0005-0000-0000-00008D210000}"/>
    <cellStyle name="SAPBEXresItem 5 5" xfId="8591" xr:uid="{00000000-0005-0000-0000-00008E210000}"/>
    <cellStyle name="SAPBEXresItem 5 6" xfId="8592" xr:uid="{00000000-0005-0000-0000-00008F210000}"/>
    <cellStyle name="SAPBEXresItem 5 7" xfId="8593" xr:uid="{00000000-0005-0000-0000-000090210000}"/>
    <cellStyle name="SAPBEXresItem 5 8" xfId="8594" xr:uid="{00000000-0005-0000-0000-000091210000}"/>
    <cellStyle name="SAPBEXresItem 5 9" xfId="8595" xr:uid="{00000000-0005-0000-0000-000092210000}"/>
    <cellStyle name="SAPBEXresItem 6" xfId="8596" xr:uid="{00000000-0005-0000-0000-000093210000}"/>
    <cellStyle name="SAPBEXresItem 6 10" xfId="8597" xr:uid="{00000000-0005-0000-0000-000094210000}"/>
    <cellStyle name="SAPBEXresItem 6 2" xfId="8598" xr:uid="{00000000-0005-0000-0000-000095210000}"/>
    <cellStyle name="SAPBEXresItem 6 3" xfId="8599" xr:uid="{00000000-0005-0000-0000-000096210000}"/>
    <cellStyle name="SAPBEXresItem 6 4" xfId="8600" xr:uid="{00000000-0005-0000-0000-000097210000}"/>
    <cellStyle name="SAPBEXresItem 6 5" xfId="8601" xr:uid="{00000000-0005-0000-0000-000098210000}"/>
    <cellStyle name="SAPBEXresItem 6 6" xfId="8602" xr:uid="{00000000-0005-0000-0000-000099210000}"/>
    <cellStyle name="SAPBEXresItem 6 7" xfId="8603" xr:uid="{00000000-0005-0000-0000-00009A210000}"/>
    <cellStyle name="SAPBEXresItem 6 8" xfId="8604" xr:uid="{00000000-0005-0000-0000-00009B210000}"/>
    <cellStyle name="SAPBEXresItem 6 9" xfId="8605" xr:uid="{00000000-0005-0000-0000-00009C210000}"/>
    <cellStyle name="SAPBEXresItem 7" xfId="8606" xr:uid="{00000000-0005-0000-0000-00009D210000}"/>
    <cellStyle name="SAPBEXresItem 8" xfId="8607" xr:uid="{00000000-0005-0000-0000-00009E210000}"/>
    <cellStyle name="SAPBEXresItem 9" xfId="8608" xr:uid="{00000000-0005-0000-0000-00009F210000}"/>
    <cellStyle name="SAPBEXresItemX" xfId="8609" xr:uid="{00000000-0005-0000-0000-0000A0210000}"/>
    <cellStyle name="SAPBEXresItemX 2" xfId="8610" xr:uid="{00000000-0005-0000-0000-0000A1210000}"/>
    <cellStyle name="SAPBEXresItemX 2 10" xfId="8611" xr:uid="{00000000-0005-0000-0000-0000A2210000}"/>
    <cellStyle name="SAPBEXresItemX 2 11" xfId="8612" xr:uid="{00000000-0005-0000-0000-0000A3210000}"/>
    <cellStyle name="SAPBEXresItemX 2 2" xfId="8613" xr:uid="{00000000-0005-0000-0000-0000A4210000}"/>
    <cellStyle name="SAPBEXresItemX 2 3" xfId="8614" xr:uid="{00000000-0005-0000-0000-0000A5210000}"/>
    <cellStyle name="SAPBEXresItemX 2 4" xfId="8615" xr:uid="{00000000-0005-0000-0000-0000A6210000}"/>
    <cellStyle name="SAPBEXresItemX 2 5" xfId="8616" xr:uid="{00000000-0005-0000-0000-0000A7210000}"/>
    <cellStyle name="SAPBEXresItemX 2 6" xfId="8617" xr:uid="{00000000-0005-0000-0000-0000A8210000}"/>
    <cellStyle name="SAPBEXresItemX 2 7" xfId="8618" xr:uid="{00000000-0005-0000-0000-0000A9210000}"/>
    <cellStyle name="SAPBEXresItemX 2 8" xfId="8619" xr:uid="{00000000-0005-0000-0000-0000AA210000}"/>
    <cellStyle name="SAPBEXresItemX 2 9" xfId="8620" xr:uid="{00000000-0005-0000-0000-0000AB210000}"/>
    <cellStyle name="SAPBEXresItemX 3" xfId="8621" xr:uid="{00000000-0005-0000-0000-0000AC210000}"/>
    <cellStyle name="SAPBEXresItemX 3 10" xfId="8622" xr:uid="{00000000-0005-0000-0000-0000AD210000}"/>
    <cellStyle name="SAPBEXresItemX 3 11" xfId="8623" xr:uid="{00000000-0005-0000-0000-0000AE210000}"/>
    <cellStyle name="SAPBEXresItemX 3 12" xfId="8624" xr:uid="{00000000-0005-0000-0000-0000AF210000}"/>
    <cellStyle name="SAPBEXresItemX 3 13" xfId="8625" xr:uid="{00000000-0005-0000-0000-0000B0210000}"/>
    <cellStyle name="SAPBEXresItemX 3 2" xfId="8626" xr:uid="{00000000-0005-0000-0000-0000B1210000}"/>
    <cellStyle name="SAPBEXresItemX 3 3" xfId="8627" xr:uid="{00000000-0005-0000-0000-0000B2210000}"/>
    <cellStyle name="SAPBEXresItemX 3 4" xfId="8628" xr:uid="{00000000-0005-0000-0000-0000B3210000}"/>
    <cellStyle name="SAPBEXresItemX 3 5" xfId="8629" xr:uid="{00000000-0005-0000-0000-0000B4210000}"/>
    <cellStyle name="SAPBEXresItemX 3 6" xfId="8630" xr:uid="{00000000-0005-0000-0000-0000B5210000}"/>
    <cellStyle name="SAPBEXresItemX 3 7" xfId="8631" xr:uid="{00000000-0005-0000-0000-0000B6210000}"/>
    <cellStyle name="SAPBEXresItemX 3 8" xfId="8632" xr:uid="{00000000-0005-0000-0000-0000B7210000}"/>
    <cellStyle name="SAPBEXresItemX 3 9" xfId="8633" xr:uid="{00000000-0005-0000-0000-0000B8210000}"/>
    <cellStyle name="SAPBEXresItemX 4" xfId="8634" xr:uid="{00000000-0005-0000-0000-0000B9210000}"/>
    <cellStyle name="SAPBEXresItemX 4 10" xfId="8635" xr:uid="{00000000-0005-0000-0000-0000BA210000}"/>
    <cellStyle name="SAPBEXresItemX 4 11" xfId="8636" xr:uid="{00000000-0005-0000-0000-0000BB210000}"/>
    <cellStyle name="SAPBEXresItemX 4 12" xfId="8637" xr:uid="{00000000-0005-0000-0000-0000BC210000}"/>
    <cellStyle name="SAPBEXresItemX 4 13" xfId="8638" xr:uid="{00000000-0005-0000-0000-0000BD210000}"/>
    <cellStyle name="SAPBEXresItemX 4 2" xfId="8639" xr:uid="{00000000-0005-0000-0000-0000BE210000}"/>
    <cellStyle name="SAPBEXresItemX 4 3" xfId="8640" xr:uid="{00000000-0005-0000-0000-0000BF210000}"/>
    <cellStyle name="SAPBEXresItemX 4 4" xfId="8641" xr:uid="{00000000-0005-0000-0000-0000C0210000}"/>
    <cellStyle name="SAPBEXresItemX 4 5" xfId="8642" xr:uid="{00000000-0005-0000-0000-0000C1210000}"/>
    <cellStyle name="SAPBEXresItemX 4 6" xfId="8643" xr:uid="{00000000-0005-0000-0000-0000C2210000}"/>
    <cellStyle name="SAPBEXresItemX 4 7" xfId="8644" xr:uid="{00000000-0005-0000-0000-0000C3210000}"/>
    <cellStyle name="SAPBEXresItemX 4 8" xfId="8645" xr:uid="{00000000-0005-0000-0000-0000C4210000}"/>
    <cellStyle name="SAPBEXresItemX 4 9" xfId="8646" xr:uid="{00000000-0005-0000-0000-0000C5210000}"/>
    <cellStyle name="SAPBEXresItemX 5" xfId="8647" xr:uid="{00000000-0005-0000-0000-0000C6210000}"/>
    <cellStyle name="SAPBEXresItemX 5 10" xfId="8648" xr:uid="{00000000-0005-0000-0000-0000C7210000}"/>
    <cellStyle name="SAPBEXresItemX 5 2" xfId="8649" xr:uid="{00000000-0005-0000-0000-0000C8210000}"/>
    <cellStyle name="SAPBEXresItemX 5 3" xfId="8650" xr:uid="{00000000-0005-0000-0000-0000C9210000}"/>
    <cellStyle name="SAPBEXresItemX 5 4" xfId="8651" xr:uid="{00000000-0005-0000-0000-0000CA210000}"/>
    <cellStyle name="SAPBEXresItemX 5 5" xfId="8652" xr:uid="{00000000-0005-0000-0000-0000CB210000}"/>
    <cellStyle name="SAPBEXresItemX 5 6" xfId="8653" xr:uid="{00000000-0005-0000-0000-0000CC210000}"/>
    <cellStyle name="SAPBEXresItemX 5 7" xfId="8654" xr:uid="{00000000-0005-0000-0000-0000CD210000}"/>
    <cellStyle name="SAPBEXresItemX 5 8" xfId="8655" xr:uid="{00000000-0005-0000-0000-0000CE210000}"/>
    <cellStyle name="SAPBEXresItemX 5 9" xfId="8656" xr:uid="{00000000-0005-0000-0000-0000CF210000}"/>
    <cellStyle name="SAPBEXresItemX 6" xfId="8657" xr:uid="{00000000-0005-0000-0000-0000D0210000}"/>
    <cellStyle name="SAPBEXresItemX 6 10" xfId="8658" xr:uid="{00000000-0005-0000-0000-0000D1210000}"/>
    <cellStyle name="SAPBEXresItemX 6 2" xfId="8659" xr:uid="{00000000-0005-0000-0000-0000D2210000}"/>
    <cellStyle name="SAPBEXresItemX 6 3" xfId="8660" xr:uid="{00000000-0005-0000-0000-0000D3210000}"/>
    <cellStyle name="SAPBEXresItemX 6 4" xfId="8661" xr:uid="{00000000-0005-0000-0000-0000D4210000}"/>
    <cellStyle name="SAPBEXresItemX 6 5" xfId="8662" xr:uid="{00000000-0005-0000-0000-0000D5210000}"/>
    <cellStyle name="SAPBEXresItemX 6 6" xfId="8663" xr:uid="{00000000-0005-0000-0000-0000D6210000}"/>
    <cellStyle name="SAPBEXresItemX 6 7" xfId="8664" xr:uid="{00000000-0005-0000-0000-0000D7210000}"/>
    <cellStyle name="SAPBEXresItemX 6 8" xfId="8665" xr:uid="{00000000-0005-0000-0000-0000D8210000}"/>
    <cellStyle name="SAPBEXresItemX 6 9" xfId="8666" xr:uid="{00000000-0005-0000-0000-0000D9210000}"/>
    <cellStyle name="SAPBEXresItemX 7" xfId="8667" xr:uid="{00000000-0005-0000-0000-0000DA210000}"/>
    <cellStyle name="SAPBEXresItemX 8" xfId="8668" xr:uid="{00000000-0005-0000-0000-0000DB210000}"/>
    <cellStyle name="SAPBEXresItemX 9" xfId="8669" xr:uid="{00000000-0005-0000-0000-0000DC210000}"/>
    <cellStyle name="SAPBEXstdData" xfId="8670" xr:uid="{00000000-0005-0000-0000-0000DD210000}"/>
    <cellStyle name="SAPBEXstdData 10" xfId="8671" xr:uid="{00000000-0005-0000-0000-0000DE210000}"/>
    <cellStyle name="SAPBEXstdData 11" xfId="8672" xr:uid="{00000000-0005-0000-0000-0000DF210000}"/>
    <cellStyle name="SAPBEXstdData 2" xfId="8673" xr:uid="{00000000-0005-0000-0000-0000E0210000}"/>
    <cellStyle name="SAPBEXstdData 2 2" xfId="8674" xr:uid="{00000000-0005-0000-0000-0000E1210000}"/>
    <cellStyle name="SAPBEXstdData 2 2 10" xfId="8675" xr:uid="{00000000-0005-0000-0000-0000E2210000}"/>
    <cellStyle name="SAPBEXstdData 2 2 11" xfId="8676" xr:uid="{00000000-0005-0000-0000-0000E3210000}"/>
    <cellStyle name="SAPBEXstdData 2 2 12" xfId="8677" xr:uid="{00000000-0005-0000-0000-0000E4210000}"/>
    <cellStyle name="SAPBEXstdData 2 2 13" xfId="8678" xr:uid="{00000000-0005-0000-0000-0000E5210000}"/>
    <cellStyle name="SAPBEXstdData 2 2 2" xfId="8679" xr:uid="{00000000-0005-0000-0000-0000E6210000}"/>
    <cellStyle name="SAPBEXstdData 2 2 3" xfId="8680" xr:uid="{00000000-0005-0000-0000-0000E7210000}"/>
    <cellStyle name="SAPBEXstdData 2 2 4" xfId="8681" xr:uid="{00000000-0005-0000-0000-0000E8210000}"/>
    <cellStyle name="SAPBEXstdData 2 2 5" xfId="8682" xr:uid="{00000000-0005-0000-0000-0000E9210000}"/>
    <cellStyle name="SAPBEXstdData 2 2 6" xfId="8683" xr:uid="{00000000-0005-0000-0000-0000EA210000}"/>
    <cellStyle name="SAPBEXstdData 2 2 7" xfId="8684" xr:uid="{00000000-0005-0000-0000-0000EB210000}"/>
    <cellStyle name="SAPBEXstdData 2 2 8" xfId="8685" xr:uid="{00000000-0005-0000-0000-0000EC210000}"/>
    <cellStyle name="SAPBEXstdData 2 2 9" xfId="8686" xr:uid="{00000000-0005-0000-0000-0000ED210000}"/>
    <cellStyle name="SAPBEXstdData 2 3" xfId="8687" xr:uid="{00000000-0005-0000-0000-0000EE210000}"/>
    <cellStyle name="SAPBEXstdData 2 3 10" xfId="8688" xr:uid="{00000000-0005-0000-0000-0000EF210000}"/>
    <cellStyle name="SAPBEXstdData 2 3 2" xfId="8689" xr:uid="{00000000-0005-0000-0000-0000F0210000}"/>
    <cellStyle name="SAPBEXstdData 2 3 3" xfId="8690" xr:uid="{00000000-0005-0000-0000-0000F1210000}"/>
    <cellStyle name="SAPBEXstdData 2 3 4" xfId="8691" xr:uid="{00000000-0005-0000-0000-0000F2210000}"/>
    <cellStyle name="SAPBEXstdData 2 3 5" xfId="8692" xr:uid="{00000000-0005-0000-0000-0000F3210000}"/>
    <cellStyle name="SAPBEXstdData 2 3 6" xfId="8693" xr:uid="{00000000-0005-0000-0000-0000F4210000}"/>
    <cellStyle name="SAPBEXstdData 2 3 7" xfId="8694" xr:uid="{00000000-0005-0000-0000-0000F5210000}"/>
    <cellStyle name="SAPBEXstdData 2 3 8" xfId="8695" xr:uid="{00000000-0005-0000-0000-0000F6210000}"/>
    <cellStyle name="SAPBEXstdData 2 3 9" xfId="8696" xr:uid="{00000000-0005-0000-0000-0000F7210000}"/>
    <cellStyle name="SAPBEXstdData 2 4" xfId="8697" xr:uid="{00000000-0005-0000-0000-0000F8210000}"/>
    <cellStyle name="SAPBEXstdData 2 4 10" xfId="8698" xr:uid="{00000000-0005-0000-0000-0000F9210000}"/>
    <cellStyle name="SAPBEXstdData 2 4 2" xfId="8699" xr:uid="{00000000-0005-0000-0000-0000FA210000}"/>
    <cellStyle name="SAPBEXstdData 2 4 3" xfId="8700" xr:uid="{00000000-0005-0000-0000-0000FB210000}"/>
    <cellStyle name="SAPBEXstdData 2 4 4" xfId="8701" xr:uid="{00000000-0005-0000-0000-0000FC210000}"/>
    <cellStyle name="SAPBEXstdData 2 4 5" xfId="8702" xr:uid="{00000000-0005-0000-0000-0000FD210000}"/>
    <cellStyle name="SAPBEXstdData 2 4 6" xfId="8703" xr:uid="{00000000-0005-0000-0000-0000FE210000}"/>
    <cellStyle name="SAPBEXstdData 2 4 7" xfId="8704" xr:uid="{00000000-0005-0000-0000-0000FF210000}"/>
    <cellStyle name="SAPBEXstdData 2 4 8" xfId="8705" xr:uid="{00000000-0005-0000-0000-000000220000}"/>
    <cellStyle name="SAPBEXstdData 2 4 9" xfId="8706" xr:uid="{00000000-0005-0000-0000-000001220000}"/>
    <cellStyle name="SAPBEXstdData 2 5" xfId="8707" xr:uid="{00000000-0005-0000-0000-000002220000}"/>
    <cellStyle name="SAPBEXstdData 2 5 10" xfId="8708" xr:uid="{00000000-0005-0000-0000-000003220000}"/>
    <cellStyle name="SAPBEXstdData 2 5 2" xfId="8709" xr:uid="{00000000-0005-0000-0000-000004220000}"/>
    <cellStyle name="SAPBEXstdData 2 5 3" xfId="8710" xr:uid="{00000000-0005-0000-0000-000005220000}"/>
    <cellStyle name="SAPBEXstdData 2 5 4" xfId="8711" xr:uid="{00000000-0005-0000-0000-000006220000}"/>
    <cellStyle name="SAPBEXstdData 2 5 5" xfId="8712" xr:uid="{00000000-0005-0000-0000-000007220000}"/>
    <cellStyle name="SAPBEXstdData 2 5 6" xfId="8713" xr:uid="{00000000-0005-0000-0000-000008220000}"/>
    <cellStyle name="SAPBEXstdData 2 5 7" xfId="8714" xr:uid="{00000000-0005-0000-0000-000009220000}"/>
    <cellStyle name="SAPBEXstdData 2 5 8" xfId="8715" xr:uid="{00000000-0005-0000-0000-00000A220000}"/>
    <cellStyle name="SAPBEXstdData 2 5 9" xfId="8716" xr:uid="{00000000-0005-0000-0000-00000B220000}"/>
    <cellStyle name="SAPBEXstdData 2 6" xfId="8717" xr:uid="{00000000-0005-0000-0000-00000C220000}"/>
    <cellStyle name="SAPBEXstdData 2 7" xfId="8718" xr:uid="{00000000-0005-0000-0000-00000D220000}"/>
    <cellStyle name="SAPBEXstdData 2 8" xfId="8719" xr:uid="{00000000-0005-0000-0000-00000E220000}"/>
    <cellStyle name="SAPBEXstdData 2 9" xfId="8720" xr:uid="{00000000-0005-0000-0000-00000F220000}"/>
    <cellStyle name="SAPBEXstdData 3" xfId="8721" xr:uid="{00000000-0005-0000-0000-000010220000}"/>
    <cellStyle name="SAPBEXstdData 3 2" xfId="8722" xr:uid="{00000000-0005-0000-0000-000011220000}"/>
    <cellStyle name="SAPBEXstdData 3 2 10" xfId="8723" xr:uid="{00000000-0005-0000-0000-000012220000}"/>
    <cellStyle name="SAPBEXstdData 3 2 11" xfId="8724" xr:uid="{00000000-0005-0000-0000-000013220000}"/>
    <cellStyle name="SAPBEXstdData 3 2 12" xfId="8725" xr:uid="{00000000-0005-0000-0000-000014220000}"/>
    <cellStyle name="SAPBEXstdData 3 2 2" xfId="8726" xr:uid="{00000000-0005-0000-0000-000015220000}"/>
    <cellStyle name="SAPBEXstdData 3 2 3" xfId="8727" xr:uid="{00000000-0005-0000-0000-000016220000}"/>
    <cellStyle name="SAPBEXstdData 3 2 4" xfId="8728" xr:uid="{00000000-0005-0000-0000-000017220000}"/>
    <cellStyle name="SAPBEXstdData 3 2 5" xfId="8729" xr:uid="{00000000-0005-0000-0000-000018220000}"/>
    <cellStyle name="SAPBEXstdData 3 2 6" xfId="8730" xr:uid="{00000000-0005-0000-0000-000019220000}"/>
    <cellStyle name="SAPBEXstdData 3 2 7" xfId="8731" xr:uid="{00000000-0005-0000-0000-00001A220000}"/>
    <cellStyle name="SAPBEXstdData 3 2 8" xfId="8732" xr:uid="{00000000-0005-0000-0000-00001B220000}"/>
    <cellStyle name="SAPBEXstdData 3 2 9" xfId="8733" xr:uid="{00000000-0005-0000-0000-00001C220000}"/>
    <cellStyle name="SAPBEXstdData 3 3" xfId="8734" xr:uid="{00000000-0005-0000-0000-00001D220000}"/>
    <cellStyle name="SAPBEXstdData 3 3 10" xfId="8735" xr:uid="{00000000-0005-0000-0000-00001E220000}"/>
    <cellStyle name="SAPBEXstdData 3 3 11" xfId="8736" xr:uid="{00000000-0005-0000-0000-00001F220000}"/>
    <cellStyle name="SAPBEXstdData 3 3 12" xfId="8737" xr:uid="{00000000-0005-0000-0000-000020220000}"/>
    <cellStyle name="SAPBEXstdData 3 3 2" xfId="8738" xr:uid="{00000000-0005-0000-0000-000021220000}"/>
    <cellStyle name="SAPBEXstdData 3 3 3" xfId="8739" xr:uid="{00000000-0005-0000-0000-000022220000}"/>
    <cellStyle name="SAPBEXstdData 3 3 4" xfId="8740" xr:uid="{00000000-0005-0000-0000-000023220000}"/>
    <cellStyle name="SAPBEXstdData 3 3 5" xfId="8741" xr:uid="{00000000-0005-0000-0000-000024220000}"/>
    <cellStyle name="SAPBEXstdData 3 3 6" xfId="8742" xr:uid="{00000000-0005-0000-0000-000025220000}"/>
    <cellStyle name="SAPBEXstdData 3 3 7" xfId="8743" xr:uid="{00000000-0005-0000-0000-000026220000}"/>
    <cellStyle name="SAPBEXstdData 3 3 8" xfId="8744" xr:uid="{00000000-0005-0000-0000-000027220000}"/>
    <cellStyle name="SAPBEXstdData 3 3 9" xfId="8745" xr:uid="{00000000-0005-0000-0000-000028220000}"/>
    <cellStyle name="SAPBEXstdData 3 4" xfId="8746" xr:uid="{00000000-0005-0000-0000-000029220000}"/>
    <cellStyle name="SAPBEXstdData 3 4 10" xfId="8747" xr:uid="{00000000-0005-0000-0000-00002A220000}"/>
    <cellStyle name="SAPBEXstdData 3 4 2" xfId="8748" xr:uid="{00000000-0005-0000-0000-00002B220000}"/>
    <cellStyle name="SAPBEXstdData 3 4 3" xfId="8749" xr:uid="{00000000-0005-0000-0000-00002C220000}"/>
    <cellStyle name="SAPBEXstdData 3 4 4" xfId="8750" xr:uid="{00000000-0005-0000-0000-00002D220000}"/>
    <cellStyle name="SAPBEXstdData 3 4 5" xfId="8751" xr:uid="{00000000-0005-0000-0000-00002E220000}"/>
    <cellStyle name="SAPBEXstdData 3 4 6" xfId="8752" xr:uid="{00000000-0005-0000-0000-00002F220000}"/>
    <cellStyle name="SAPBEXstdData 3 4 7" xfId="8753" xr:uid="{00000000-0005-0000-0000-000030220000}"/>
    <cellStyle name="SAPBEXstdData 3 4 8" xfId="8754" xr:uid="{00000000-0005-0000-0000-000031220000}"/>
    <cellStyle name="SAPBEXstdData 3 4 9" xfId="8755" xr:uid="{00000000-0005-0000-0000-000032220000}"/>
    <cellStyle name="SAPBEXstdData 3 5" xfId="8756" xr:uid="{00000000-0005-0000-0000-000033220000}"/>
    <cellStyle name="SAPBEXstdData 3 5 10" xfId="8757" xr:uid="{00000000-0005-0000-0000-000034220000}"/>
    <cellStyle name="SAPBEXstdData 3 5 2" xfId="8758" xr:uid="{00000000-0005-0000-0000-000035220000}"/>
    <cellStyle name="SAPBEXstdData 3 5 3" xfId="8759" xr:uid="{00000000-0005-0000-0000-000036220000}"/>
    <cellStyle name="SAPBEXstdData 3 5 4" xfId="8760" xr:uid="{00000000-0005-0000-0000-000037220000}"/>
    <cellStyle name="SAPBEXstdData 3 5 5" xfId="8761" xr:uid="{00000000-0005-0000-0000-000038220000}"/>
    <cellStyle name="SAPBEXstdData 3 5 6" xfId="8762" xr:uid="{00000000-0005-0000-0000-000039220000}"/>
    <cellStyle name="SAPBEXstdData 3 5 7" xfId="8763" xr:uid="{00000000-0005-0000-0000-00003A220000}"/>
    <cellStyle name="SAPBEXstdData 3 5 8" xfId="8764" xr:uid="{00000000-0005-0000-0000-00003B220000}"/>
    <cellStyle name="SAPBEXstdData 3 5 9" xfId="8765" xr:uid="{00000000-0005-0000-0000-00003C220000}"/>
    <cellStyle name="SAPBEXstdData 3 6" xfId="8766" xr:uid="{00000000-0005-0000-0000-00003D220000}"/>
    <cellStyle name="SAPBEXstdData 3 7" xfId="8767" xr:uid="{00000000-0005-0000-0000-00003E220000}"/>
    <cellStyle name="SAPBEXstdData 3 8" xfId="8768" xr:uid="{00000000-0005-0000-0000-00003F220000}"/>
    <cellStyle name="SAPBEXstdData 4" xfId="8769" xr:uid="{00000000-0005-0000-0000-000040220000}"/>
    <cellStyle name="SAPBEXstdData 4 10" xfId="8770" xr:uid="{00000000-0005-0000-0000-000041220000}"/>
    <cellStyle name="SAPBEXstdData 4 11" xfId="8771" xr:uid="{00000000-0005-0000-0000-000042220000}"/>
    <cellStyle name="SAPBEXstdData 4 2" xfId="8772" xr:uid="{00000000-0005-0000-0000-000043220000}"/>
    <cellStyle name="SAPBEXstdData 4 3" xfId="8773" xr:uid="{00000000-0005-0000-0000-000044220000}"/>
    <cellStyle name="SAPBEXstdData 4 4" xfId="8774" xr:uid="{00000000-0005-0000-0000-000045220000}"/>
    <cellStyle name="SAPBEXstdData 4 5" xfId="8775" xr:uid="{00000000-0005-0000-0000-000046220000}"/>
    <cellStyle name="SAPBEXstdData 4 6" xfId="8776" xr:uid="{00000000-0005-0000-0000-000047220000}"/>
    <cellStyle name="SAPBEXstdData 4 7" xfId="8777" xr:uid="{00000000-0005-0000-0000-000048220000}"/>
    <cellStyle name="SAPBEXstdData 4 8" xfId="8778" xr:uid="{00000000-0005-0000-0000-000049220000}"/>
    <cellStyle name="SAPBEXstdData 4 9" xfId="8779" xr:uid="{00000000-0005-0000-0000-00004A220000}"/>
    <cellStyle name="SAPBEXstdData 5" xfId="8780" xr:uid="{00000000-0005-0000-0000-00004B220000}"/>
    <cellStyle name="SAPBEXstdData 5 10" xfId="8781" xr:uid="{00000000-0005-0000-0000-00004C220000}"/>
    <cellStyle name="SAPBEXstdData 5 11" xfId="8782" xr:uid="{00000000-0005-0000-0000-00004D220000}"/>
    <cellStyle name="SAPBEXstdData 5 12" xfId="8783" xr:uid="{00000000-0005-0000-0000-00004E220000}"/>
    <cellStyle name="SAPBEXstdData 5 13" xfId="8784" xr:uid="{00000000-0005-0000-0000-00004F220000}"/>
    <cellStyle name="SAPBEXstdData 5 2" xfId="8785" xr:uid="{00000000-0005-0000-0000-000050220000}"/>
    <cellStyle name="SAPBEXstdData 5 3" xfId="8786" xr:uid="{00000000-0005-0000-0000-000051220000}"/>
    <cellStyle name="SAPBEXstdData 5 4" xfId="8787" xr:uid="{00000000-0005-0000-0000-000052220000}"/>
    <cellStyle name="SAPBEXstdData 5 5" xfId="8788" xr:uid="{00000000-0005-0000-0000-000053220000}"/>
    <cellStyle name="SAPBEXstdData 5 6" xfId="8789" xr:uid="{00000000-0005-0000-0000-000054220000}"/>
    <cellStyle name="SAPBEXstdData 5 7" xfId="8790" xr:uid="{00000000-0005-0000-0000-000055220000}"/>
    <cellStyle name="SAPBEXstdData 5 8" xfId="8791" xr:uid="{00000000-0005-0000-0000-000056220000}"/>
    <cellStyle name="SAPBEXstdData 5 9" xfId="8792" xr:uid="{00000000-0005-0000-0000-000057220000}"/>
    <cellStyle name="SAPBEXstdData 6" xfId="8793" xr:uid="{00000000-0005-0000-0000-000058220000}"/>
    <cellStyle name="SAPBEXstdData 6 10" xfId="8794" xr:uid="{00000000-0005-0000-0000-000059220000}"/>
    <cellStyle name="SAPBEXstdData 6 11" xfId="8795" xr:uid="{00000000-0005-0000-0000-00005A220000}"/>
    <cellStyle name="SAPBEXstdData 6 12" xfId="8796" xr:uid="{00000000-0005-0000-0000-00005B220000}"/>
    <cellStyle name="SAPBEXstdData 6 13" xfId="8797" xr:uid="{00000000-0005-0000-0000-00005C220000}"/>
    <cellStyle name="SAPBEXstdData 6 2" xfId="8798" xr:uid="{00000000-0005-0000-0000-00005D220000}"/>
    <cellStyle name="SAPBEXstdData 6 3" xfId="8799" xr:uid="{00000000-0005-0000-0000-00005E220000}"/>
    <cellStyle name="SAPBEXstdData 6 4" xfId="8800" xr:uid="{00000000-0005-0000-0000-00005F220000}"/>
    <cellStyle name="SAPBEXstdData 6 5" xfId="8801" xr:uid="{00000000-0005-0000-0000-000060220000}"/>
    <cellStyle name="SAPBEXstdData 6 6" xfId="8802" xr:uid="{00000000-0005-0000-0000-000061220000}"/>
    <cellStyle name="SAPBEXstdData 6 7" xfId="8803" xr:uid="{00000000-0005-0000-0000-000062220000}"/>
    <cellStyle name="SAPBEXstdData 6 8" xfId="8804" xr:uid="{00000000-0005-0000-0000-000063220000}"/>
    <cellStyle name="SAPBEXstdData 6 9" xfId="8805" xr:uid="{00000000-0005-0000-0000-000064220000}"/>
    <cellStyle name="SAPBEXstdData 7" xfId="8806" xr:uid="{00000000-0005-0000-0000-000065220000}"/>
    <cellStyle name="SAPBEXstdData 7 10" xfId="8807" xr:uid="{00000000-0005-0000-0000-000066220000}"/>
    <cellStyle name="SAPBEXstdData 7 2" xfId="8808" xr:uid="{00000000-0005-0000-0000-000067220000}"/>
    <cellStyle name="SAPBEXstdData 7 3" xfId="8809" xr:uid="{00000000-0005-0000-0000-000068220000}"/>
    <cellStyle name="SAPBEXstdData 7 4" xfId="8810" xr:uid="{00000000-0005-0000-0000-000069220000}"/>
    <cellStyle name="SAPBEXstdData 7 5" xfId="8811" xr:uid="{00000000-0005-0000-0000-00006A220000}"/>
    <cellStyle name="SAPBEXstdData 7 6" xfId="8812" xr:uid="{00000000-0005-0000-0000-00006B220000}"/>
    <cellStyle name="SAPBEXstdData 7 7" xfId="8813" xr:uid="{00000000-0005-0000-0000-00006C220000}"/>
    <cellStyle name="SAPBEXstdData 7 8" xfId="8814" xr:uid="{00000000-0005-0000-0000-00006D220000}"/>
    <cellStyle name="SAPBEXstdData 7 9" xfId="8815" xr:uid="{00000000-0005-0000-0000-00006E220000}"/>
    <cellStyle name="SAPBEXstdData 8" xfId="8816" xr:uid="{00000000-0005-0000-0000-00006F220000}"/>
    <cellStyle name="SAPBEXstdData 8 10" xfId="8817" xr:uid="{00000000-0005-0000-0000-000070220000}"/>
    <cellStyle name="SAPBEXstdData 8 2" xfId="8818" xr:uid="{00000000-0005-0000-0000-000071220000}"/>
    <cellStyle name="SAPBEXstdData 8 3" xfId="8819" xr:uid="{00000000-0005-0000-0000-000072220000}"/>
    <cellStyle name="SAPBEXstdData 8 4" xfId="8820" xr:uid="{00000000-0005-0000-0000-000073220000}"/>
    <cellStyle name="SAPBEXstdData 8 5" xfId="8821" xr:uid="{00000000-0005-0000-0000-000074220000}"/>
    <cellStyle name="SAPBEXstdData 8 6" xfId="8822" xr:uid="{00000000-0005-0000-0000-000075220000}"/>
    <cellStyle name="SAPBEXstdData 8 7" xfId="8823" xr:uid="{00000000-0005-0000-0000-000076220000}"/>
    <cellStyle name="SAPBEXstdData 8 8" xfId="8824" xr:uid="{00000000-0005-0000-0000-000077220000}"/>
    <cellStyle name="SAPBEXstdData 8 9" xfId="8825" xr:uid="{00000000-0005-0000-0000-000078220000}"/>
    <cellStyle name="SAPBEXstdData 9" xfId="8826" xr:uid="{00000000-0005-0000-0000-000079220000}"/>
    <cellStyle name="SAPBEXstdData_Постановка_под_напряжение_объектов_ВЛ_и_ПС_в_2011_году" xfId="8827" xr:uid="{00000000-0005-0000-0000-00007A220000}"/>
    <cellStyle name="SAPBEXstdDataEmph" xfId="8828" xr:uid="{00000000-0005-0000-0000-00007B220000}"/>
    <cellStyle name="SAPBEXstdDataEmph 2" xfId="8829" xr:uid="{00000000-0005-0000-0000-00007C220000}"/>
    <cellStyle name="SAPBEXstdDataEmph 2 10" xfId="8830" xr:uid="{00000000-0005-0000-0000-00007D220000}"/>
    <cellStyle name="SAPBEXstdDataEmph 2 11" xfId="8831" xr:uid="{00000000-0005-0000-0000-00007E220000}"/>
    <cellStyle name="SAPBEXstdDataEmph 2 2" xfId="8832" xr:uid="{00000000-0005-0000-0000-00007F220000}"/>
    <cellStyle name="SAPBEXstdDataEmph 2 3" xfId="8833" xr:uid="{00000000-0005-0000-0000-000080220000}"/>
    <cellStyle name="SAPBEXstdDataEmph 2 4" xfId="8834" xr:uid="{00000000-0005-0000-0000-000081220000}"/>
    <cellStyle name="SAPBEXstdDataEmph 2 5" xfId="8835" xr:uid="{00000000-0005-0000-0000-000082220000}"/>
    <cellStyle name="SAPBEXstdDataEmph 2 6" xfId="8836" xr:uid="{00000000-0005-0000-0000-000083220000}"/>
    <cellStyle name="SAPBEXstdDataEmph 2 7" xfId="8837" xr:uid="{00000000-0005-0000-0000-000084220000}"/>
    <cellStyle name="SAPBEXstdDataEmph 2 8" xfId="8838" xr:uid="{00000000-0005-0000-0000-000085220000}"/>
    <cellStyle name="SAPBEXstdDataEmph 2 9" xfId="8839" xr:uid="{00000000-0005-0000-0000-000086220000}"/>
    <cellStyle name="SAPBEXstdDataEmph 3" xfId="8840" xr:uid="{00000000-0005-0000-0000-000087220000}"/>
    <cellStyle name="SAPBEXstdDataEmph 3 10" xfId="8841" xr:uid="{00000000-0005-0000-0000-000088220000}"/>
    <cellStyle name="SAPBEXstdDataEmph 3 11" xfId="8842" xr:uid="{00000000-0005-0000-0000-000089220000}"/>
    <cellStyle name="SAPBEXstdDataEmph 3 12" xfId="8843" xr:uid="{00000000-0005-0000-0000-00008A220000}"/>
    <cellStyle name="SAPBEXstdDataEmph 3 13" xfId="8844" xr:uid="{00000000-0005-0000-0000-00008B220000}"/>
    <cellStyle name="SAPBEXstdDataEmph 3 2" xfId="8845" xr:uid="{00000000-0005-0000-0000-00008C220000}"/>
    <cellStyle name="SAPBEXstdDataEmph 3 3" xfId="8846" xr:uid="{00000000-0005-0000-0000-00008D220000}"/>
    <cellStyle name="SAPBEXstdDataEmph 3 4" xfId="8847" xr:uid="{00000000-0005-0000-0000-00008E220000}"/>
    <cellStyle name="SAPBEXstdDataEmph 3 5" xfId="8848" xr:uid="{00000000-0005-0000-0000-00008F220000}"/>
    <cellStyle name="SAPBEXstdDataEmph 3 6" xfId="8849" xr:uid="{00000000-0005-0000-0000-000090220000}"/>
    <cellStyle name="SAPBEXstdDataEmph 3 7" xfId="8850" xr:uid="{00000000-0005-0000-0000-000091220000}"/>
    <cellStyle name="SAPBEXstdDataEmph 3 8" xfId="8851" xr:uid="{00000000-0005-0000-0000-000092220000}"/>
    <cellStyle name="SAPBEXstdDataEmph 3 9" xfId="8852" xr:uid="{00000000-0005-0000-0000-000093220000}"/>
    <cellStyle name="SAPBEXstdDataEmph 4" xfId="8853" xr:uid="{00000000-0005-0000-0000-000094220000}"/>
    <cellStyle name="SAPBEXstdDataEmph 4 10" xfId="8854" xr:uid="{00000000-0005-0000-0000-000095220000}"/>
    <cellStyle name="SAPBEXstdDataEmph 4 11" xfId="8855" xr:uid="{00000000-0005-0000-0000-000096220000}"/>
    <cellStyle name="SAPBEXstdDataEmph 4 12" xfId="8856" xr:uid="{00000000-0005-0000-0000-000097220000}"/>
    <cellStyle name="SAPBEXstdDataEmph 4 13" xfId="8857" xr:uid="{00000000-0005-0000-0000-000098220000}"/>
    <cellStyle name="SAPBEXstdDataEmph 4 2" xfId="8858" xr:uid="{00000000-0005-0000-0000-000099220000}"/>
    <cellStyle name="SAPBEXstdDataEmph 4 3" xfId="8859" xr:uid="{00000000-0005-0000-0000-00009A220000}"/>
    <cellStyle name="SAPBEXstdDataEmph 4 4" xfId="8860" xr:uid="{00000000-0005-0000-0000-00009B220000}"/>
    <cellStyle name="SAPBEXstdDataEmph 4 5" xfId="8861" xr:uid="{00000000-0005-0000-0000-00009C220000}"/>
    <cellStyle name="SAPBEXstdDataEmph 4 6" xfId="8862" xr:uid="{00000000-0005-0000-0000-00009D220000}"/>
    <cellStyle name="SAPBEXstdDataEmph 4 7" xfId="8863" xr:uid="{00000000-0005-0000-0000-00009E220000}"/>
    <cellStyle name="SAPBEXstdDataEmph 4 8" xfId="8864" xr:uid="{00000000-0005-0000-0000-00009F220000}"/>
    <cellStyle name="SAPBEXstdDataEmph 4 9" xfId="8865" xr:uid="{00000000-0005-0000-0000-0000A0220000}"/>
    <cellStyle name="SAPBEXstdDataEmph 5" xfId="8866" xr:uid="{00000000-0005-0000-0000-0000A1220000}"/>
    <cellStyle name="SAPBEXstdDataEmph 5 10" xfId="8867" xr:uid="{00000000-0005-0000-0000-0000A2220000}"/>
    <cellStyle name="SAPBEXstdDataEmph 5 2" xfId="8868" xr:uid="{00000000-0005-0000-0000-0000A3220000}"/>
    <cellStyle name="SAPBEXstdDataEmph 5 3" xfId="8869" xr:uid="{00000000-0005-0000-0000-0000A4220000}"/>
    <cellStyle name="SAPBEXstdDataEmph 5 4" xfId="8870" xr:uid="{00000000-0005-0000-0000-0000A5220000}"/>
    <cellStyle name="SAPBEXstdDataEmph 5 5" xfId="8871" xr:uid="{00000000-0005-0000-0000-0000A6220000}"/>
    <cellStyle name="SAPBEXstdDataEmph 5 6" xfId="8872" xr:uid="{00000000-0005-0000-0000-0000A7220000}"/>
    <cellStyle name="SAPBEXstdDataEmph 5 7" xfId="8873" xr:uid="{00000000-0005-0000-0000-0000A8220000}"/>
    <cellStyle name="SAPBEXstdDataEmph 5 8" xfId="8874" xr:uid="{00000000-0005-0000-0000-0000A9220000}"/>
    <cellStyle name="SAPBEXstdDataEmph 5 9" xfId="8875" xr:uid="{00000000-0005-0000-0000-0000AA220000}"/>
    <cellStyle name="SAPBEXstdDataEmph 6" xfId="8876" xr:uid="{00000000-0005-0000-0000-0000AB220000}"/>
    <cellStyle name="SAPBEXstdDataEmph 6 10" xfId="8877" xr:uid="{00000000-0005-0000-0000-0000AC220000}"/>
    <cellStyle name="SAPBEXstdDataEmph 6 2" xfId="8878" xr:uid="{00000000-0005-0000-0000-0000AD220000}"/>
    <cellStyle name="SAPBEXstdDataEmph 6 3" xfId="8879" xr:uid="{00000000-0005-0000-0000-0000AE220000}"/>
    <cellStyle name="SAPBEXstdDataEmph 6 4" xfId="8880" xr:uid="{00000000-0005-0000-0000-0000AF220000}"/>
    <cellStyle name="SAPBEXstdDataEmph 6 5" xfId="8881" xr:uid="{00000000-0005-0000-0000-0000B0220000}"/>
    <cellStyle name="SAPBEXstdDataEmph 6 6" xfId="8882" xr:uid="{00000000-0005-0000-0000-0000B1220000}"/>
    <cellStyle name="SAPBEXstdDataEmph 6 7" xfId="8883" xr:uid="{00000000-0005-0000-0000-0000B2220000}"/>
    <cellStyle name="SAPBEXstdDataEmph 6 8" xfId="8884" xr:uid="{00000000-0005-0000-0000-0000B3220000}"/>
    <cellStyle name="SAPBEXstdDataEmph 6 9" xfId="8885" xr:uid="{00000000-0005-0000-0000-0000B4220000}"/>
    <cellStyle name="SAPBEXstdDataEmph 7" xfId="8886" xr:uid="{00000000-0005-0000-0000-0000B5220000}"/>
    <cellStyle name="SAPBEXstdDataEmph 8" xfId="8887" xr:uid="{00000000-0005-0000-0000-0000B6220000}"/>
    <cellStyle name="SAPBEXstdDataEmph 9" xfId="8888" xr:uid="{00000000-0005-0000-0000-0000B7220000}"/>
    <cellStyle name="SAPBEXstdItem" xfId="8889" xr:uid="{00000000-0005-0000-0000-0000B8220000}"/>
    <cellStyle name="SAPBEXstdItem 10" xfId="8890" xr:uid="{00000000-0005-0000-0000-0000B9220000}"/>
    <cellStyle name="SAPBEXstdItem 11" xfId="8891" xr:uid="{00000000-0005-0000-0000-0000BA220000}"/>
    <cellStyle name="SAPBEXstdItem 2" xfId="8892" xr:uid="{00000000-0005-0000-0000-0000BB220000}"/>
    <cellStyle name="SAPBEXstdItem 2 2" xfId="8893" xr:uid="{00000000-0005-0000-0000-0000BC220000}"/>
    <cellStyle name="SAPBEXstdItem 2 2 10" xfId="8894" xr:uid="{00000000-0005-0000-0000-0000BD220000}"/>
    <cellStyle name="SAPBEXstdItem 2 2 11" xfId="8895" xr:uid="{00000000-0005-0000-0000-0000BE220000}"/>
    <cellStyle name="SAPBEXstdItem 2 2 12" xfId="8896" xr:uid="{00000000-0005-0000-0000-0000BF220000}"/>
    <cellStyle name="SAPBEXstdItem 2 2 13" xfId="8897" xr:uid="{00000000-0005-0000-0000-0000C0220000}"/>
    <cellStyle name="SAPBEXstdItem 2 2 2" xfId="8898" xr:uid="{00000000-0005-0000-0000-0000C1220000}"/>
    <cellStyle name="SAPBEXstdItem 2 2 3" xfId="8899" xr:uid="{00000000-0005-0000-0000-0000C2220000}"/>
    <cellStyle name="SAPBEXstdItem 2 2 4" xfId="8900" xr:uid="{00000000-0005-0000-0000-0000C3220000}"/>
    <cellStyle name="SAPBEXstdItem 2 2 5" xfId="8901" xr:uid="{00000000-0005-0000-0000-0000C4220000}"/>
    <cellStyle name="SAPBEXstdItem 2 2 6" xfId="8902" xr:uid="{00000000-0005-0000-0000-0000C5220000}"/>
    <cellStyle name="SAPBEXstdItem 2 2 7" xfId="8903" xr:uid="{00000000-0005-0000-0000-0000C6220000}"/>
    <cellStyle name="SAPBEXstdItem 2 2 8" xfId="8904" xr:uid="{00000000-0005-0000-0000-0000C7220000}"/>
    <cellStyle name="SAPBEXstdItem 2 2 9" xfId="8905" xr:uid="{00000000-0005-0000-0000-0000C8220000}"/>
    <cellStyle name="SAPBEXstdItem 2 3" xfId="8906" xr:uid="{00000000-0005-0000-0000-0000C9220000}"/>
    <cellStyle name="SAPBEXstdItem 2 3 10" xfId="8907" xr:uid="{00000000-0005-0000-0000-0000CA220000}"/>
    <cellStyle name="SAPBEXstdItem 2 3 2" xfId="8908" xr:uid="{00000000-0005-0000-0000-0000CB220000}"/>
    <cellStyle name="SAPBEXstdItem 2 3 3" xfId="8909" xr:uid="{00000000-0005-0000-0000-0000CC220000}"/>
    <cellStyle name="SAPBEXstdItem 2 3 4" xfId="8910" xr:uid="{00000000-0005-0000-0000-0000CD220000}"/>
    <cellStyle name="SAPBEXstdItem 2 3 5" xfId="8911" xr:uid="{00000000-0005-0000-0000-0000CE220000}"/>
    <cellStyle name="SAPBEXstdItem 2 3 6" xfId="8912" xr:uid="{00000000-0005-0000-0000-0000CF220000}"/>
    <cellStyle name="SAPBEXstdItem 2 3 7" xfId="8913" xr:uid="{00000000-0005-0000-0000-0000D0220000}"/>
    <cellStyle name="SAPBEXstdItem 2 3 8" xfId="8914" xr:uid="{00000000-0005-0000-0000-0000D1220000}"/>
    <cellStyle name="SAPBEXstdItem 2 3 9" xfId="8915" xr:uid="{00000000-0005-0000-0000-0000D2220000}"/>
    <cellStyle name="SAPBEXstdItem 2 4" xfId="8916" xr:uid="{00000000-0005-0000-0000-0000D3220000}"/>
    <cellStyle name="SAPBEXstdItem 2 4 10" xfId="8917" xr:uid="{00000000-0005-0000-0000-0000D4220000}"/>
    <cellStyle name="SAPBEXstdItem 2 4 2" xfId="8918" xr:uid="{00000000-0005-0000-0000-0000D5220000}"/>
    <cellStyle name="SAPBEXstdItem 2 4 3" xfId="8919" xr:uid="{00000000-0005-0000-0000-0000D6220000}"/>
    <cellStyle name="SAPBEXstdItem 2 4 4" xfId="8920" xr:uid="{00000000-0005-0000-0000-0000D7220000}"/>
    <cellStyle name="SAPBEXstdItem 2 4 5" xfId="8921" xr:uid="{00000000-0005-0000-0000-0000D8220000}"/>
    <cellStyle name="SAPBEXstdItem 2 4 6" xfId="8922" xr:uid="{00000000-0005-0000-0000-0000D9220000}"/>
    <cellStyle name="SAPBEXstdItem 2 4 7" xfId="8923" xr:uid="{00000000-0005-0000-0000-0000DA220000}"/>
    <cellStyle name="SAPBEXstdItem 2 4 8" xfId="8924" xr:uid="{00000000-0005-0000-0000-0000DB220000}"/>
    <cellStyle name="SAPBEXstdItem 2 4 9" xfId="8925" xr:uid="{00000000-0005-0000-0000-0000DC220000}"/>
    <cellStyle name="SAPBEXstdItem 2 5" xfId="8926" xr:uid="{00000000-0005-0000-0000-0000DD220000}"/>
    <cellStyle name="SAPBEXstdItem 2 6" xfId="8927" xr:uid="{00000000-0005-0000-0000-0000DE220000}"/>
    <cellStyle name="SAPBEXstdItem 2 7" xfId="8928" xr:uid="{00000000-0005-0000-0000-0000DF220000}"/>
    <cellStyle name="SAPBEXstdItem 2 8" xfId="8929" xr:uid="{00000000-0005-0000-0000-0000E0220000}"/>
    <cellStyle name="SAPBEXstdItem 2 9" xfId="8930" xr:uid="{00000000-0005-0000-0000-0000E1220000}"/>
    <cellStyle name="SAPBEXstdItem 3" xfId="8931" xr:uid="{00000000-0005-0000-0000-0000E2220000}"/>
    <cellStyle name="SAPBEXstdItem 3 2" xfId="8932" xr:uid="{00000000-0005-0000-0000-0000E3220000}"/>
    <cellStyle name="SAPBEXstdItem 3 2 10" xfId="8933" xr:uid="{00000000-0005-0000-0000-0000E4220000}"/>
    <cellStyle name="SAPBEXstdItem 3 2 11" xfId="8934" xr:uid="{00000000-0005-0000-0000-0000E5220000}"/>
    <cellStyle name="SAPBEXstdItem 3 2 12" xfId="8935" xr:uid="{00000000-0005-0000-0000-0000E6220000}"/>
    <cellStyle name="SAPBEXstdItem 3 2 13" xfId="8936" xr:uid="{00000000-0005-0000-0000-0000E7220000}"/>
    <cellStyle name="SAPBEXstdItem 3 2 2" xfId="8937" xr:uid="{00000000-0005-0000-0000-0000E8220000}"/>
    <cellStyle name="SAPBEXstdItem 3 2 3" xfId="8938" xr:uid="{00000000-0005-0000-0000-0000E9220000}"/>
    <cellStyle name="SAPBEXstdItem 3 2 4" xfId="8939" xr:uid="{00000000-0005-0000-0000-0000EA220000}"/>
    <cellStyle name="SAPBEXstdItem 3 2 5" xfId="8940" xr:uid="{00000000-0005-0000-0000-0000EB220000}"/>
    <cellStyle name="SAPBEXstdItem 3 2 6" xfId="8941" xr:uid="{00000000-0005-0000-0000-0000EC220000}"/>
    <cellStyle name="SAPBEXstdItem 3 2 7" xfId="8942" xr:uid="{00000000-0005-0000-0000-0000ED220000}"/>
    <cellStyle name="SAPBEXstdItem 3 2 8" xfId="8943" xr:uid="{00000000-0005-0000-0000-0000EE220000}"/>
    <cellStyle name="SAPBEXstdItem 3 2 9" xfId="8944" xr:uid="{00000000-0005-0000-0000-0000EF220000}"/>
    <cellStyle name="SAPBEXstdItem 3 3" xfId="8945" xr:uid="{00000000-0005-0000-0000-0000F0220000}"/>
    <cellStyle name="SAPBEXstdItem 3 3 10" xfId="8946" xr:uid="{00000000-0005-0000-0000-0000F1220000}"/>
    <cellStyle name="SAPBEXstdItem 3 3 2" xfId="8947" xr:uid="{00000000-0005-0000-0000-0000F2220000}"/>
    <cellStyle name="SAPBEXstdItem 3 3 3" xfId="8948" xr:uid="{00000000-0005-0000-0000-0000F3220000}"/>
    <cellStyle name="SAPBEXstdItem 3 3 4" xfId="8949" xr:uid="{00000000-0005-0000-0000-0000F4220000}"/>
    <cellStyle name="SAPBEXstdItem 3 3 5" xfId="8950" xr:uid="{00000000-0005-0000-0000-0000F5220000}"/>
    <cellStyle name="SAPBEXstdItem 3 3 6" xfId="8951" xr:uid="{00000000-0005-0000-0000-0000F6220000}"/>
    <cellStyle name="SAPBEXstdItem 3 3 7" xfId="8952" xr:uid="{00000000-0005-0000-0000-0000F7220000}"/>
    <cellStyle name="SAPBEXstdItem 3 3 8" xfId="8953" xr:uid="{00000000-0005-0000-0000-0000F8220000}"/>
    <cellStyle name="SAPBEXstdItem 3 3 9" xfId="8954" xr:uid="{00000000-0005-0000-0000-0000F9220000}"/>
    <cellStyle name="SAPBEXstdItem 3 4" xfId="8955" xr:uid="{00000000-0005-0000-0000-0000FA220000}"/>
    <cellStyle name="SAPBEXstdItem 3 4 10" xfId="8956" xr:uid="{00000000-0005-0000-0000-0000FB220000}"/>
    <cellStyle name="SAPBEXstdItem 3 4 2" xfId="8957" xr:uid="{00000000-0005-0000-0000-0000FC220000}"/>
    <cellStyle name="SAPBEXstdItem 3 4 3" xfId="8958" xr:uid="{00000000-0005-0000-0000-0000FD220000}"/>
    <cellStyle name="SAPBEXstdItem 3 4 4" xfId="8959" xr:uid="{00000000-0005-0000-0000-0000FE220000}"/>
    <cellStyle name="SAPBEXstdItem 3 4 5" xfId="8960" xr:uid="{00000000-0005-0000-0000-0000FF220000}"/>
    <cellStyle name="SAPBEXstdItem 3 4 6" xfId="8961" xr:uid="{00000000-0005-0000-0000-000000230000}"/>
    <cellStyle name="SAPBEXstdItem 3 4 7" xfId="8962" xr:uid="{00000000-0005-0000-0000-000001230000}"/>
    <cellStyle name="SAPBEXstdItem 3 4 8" xfId="8963" xr:uid="{00000000-0005-0000-0000-000002230000}"/>
    <cellStyle name="SAPBEXstdItem 3 4 9" xfId="8964" xr:uid="{00000000-0005-0000-0000-000003230000}"/>
    <cellStyle name="SAPBEXstdItem 3 5" xfId="8965" xr:uid="{00000000-0005-0000-0000-000004230000}"/>
    <cellStyle name="SAPBEXstdItem 3 6" xfId="8966" xr:uid="{00000000-0005-0000-0000-000005230000}"/>
    <cellStyle name="SAPBEXstdItem 3 7" xfId="8967" xr:uid="{00000000-0005-0000-0000-000006230000}"/>
    <cellStyle name="SAPBEXstdItem 3 8" xfId="8968" xr:uid="{00000000-0005-0000-0000-000007230000}"/>
    <cellStyle name="SAPBEXstdItem 3 9" xfId="8969" xr:uid="{00000000-0005-0000-0000-000008230000}"/>
    <cellStyle name="SAPBEXstdItem 4" xfId="8970" xr:uid="{00000000-0005-0000-0000-000009230000}"/>
    <cellStyle name="SAPBEXstdItem 4 10" xfId="8971" xr:uid="{00000000-0005-0000-0000-00000A230000}"/>
    <cellStyle name="SAPBEXstdItem 4 11" xfId="8972" xr:uid="{00000000-0005-0000-0000-00000B230000}"/>
    <cellStyle name="SAPBEXstdItem 4 2" xfId="8973" xr:uid="{00000000-0005-0000-0000-00000C230000}"/>
    <cellStyle name="SAPBEXstdItem 4 3" xfId="8974" xr:uid="{00000000-0005-0000-0000-00000D230000}"/>
    <cellStyle name="SAPBEXstdItem 4 4" xfId="8975" xr:uid="{00000000-0005-0000-0000-00000E230000}"/>
    <cellStyle name="SAPBEXstdItem 4 5" xfId="8976" xr:uid="{00000000-0005-0000-0000-00000F230000}"/>
    <cellStyle name="SAPBEXstdItem 4 6" xfId="8977" xr:uid="{00000000-0005-0000-0000-000010230000}"/>
    <cellStyle name="SAPBEXstdItem 4 7" xfId="8978" xr:uid="{00000000-0005-0000-0000-000011230000}"/>
    <cellStyle name="SAPBEXstdItem 4 8" xfId="8979" xr:uid="{00000000-0005-0000-0000-000012230000}"/>
    <cellStyle name="SAPBEXstdItem 4 9" xfId="8980" xr:uid="{00000000-0005-0000-0000-000013230000}"/>
    <cellStyle name="SAPBEXstdItem 5" xfId="8981" xr:uid="{00000000-0005-0000-0000-000014230000}"/>
    <cellStyle name="SAPBEXstdItem 5 10" xfId="8982" xr:uid="{00000000-0005-0000-0000-000015230000}"/>
    <cellStyle name="SAPBEXstdItem 5 11" xfId="8983" xr:uid="{00000000-0005-0000-0000-000016230000}"/>
    <cellStyle name="SAPBEXstdItem 5 12" xfId="8984" xr:uid="{00000000-0005-0000-0000-000017230000}"/>
    <cellStyle name="SAPBEXstdItem 5 13" xfId="8985" xr:uid="{00000000-0005-0000-0000-000018230000}"/>
    <cellStyle name="SAPBEXstdItem 5 2" xfId="8986" xr:uid="{00000000-0005-0000-0000-000019230000}"/>
    <cellStyle name="SAPBEXstdItem 5 3" xfId="8987" xr:uid="{00000000-0005-0000-0000-00001A230000}"/>
    <cellStyle name="SAPBEXstdItem 5 4" xfId="8988" xr:uid="{00000000-0005-0000-0000-00001B230000}"/>
    <cellStyle name="SAPBEXstdItem 5 5" xfId="8989" xr:uid="{00000000-0005-0000-0000-00001C230000}"/>
    <cellStyle name="SAPBEXstdItem 5 6" xfId="8990" xr:uid="{00000000-0005-0000-0000-00001D230000}"/>
    <cellStyle name="SAPBEXstdItem 5 7" xfId="8991" xr:uid="{00000000-0005-0000-0000-00001E230000}"/>
    <cellStyle name="SAPBEXstdItem 5 8" xfId="8992" xr:uid="{00000000-0005-0000-0000-00001F230000}"/>
    <cellStyle name="SAPBEXstdItem 5 9" xfId="8993" xr:uid="{00000000-0005-0000-0000-000020230000}"/>
    <cellStyle name="SAPBEXstdItem 6" xfId="8994" xr:uid="{00000000-0005-0000-0000-000021230000}"/>
    <cellStyle name="SAPBEXstdItem 6 10" xfId="8995" xr:uid="{00000000-0005-0000-0000-000022230000}"/>
    <cellStyle name="SAPBEXstdItem 6 11" xfId="8996" xr:uid="{00000000-0005-0000-0000-000023230000}"/>
    <cellStyle name="SAPBEXstdItem 6 12" xfId="8997" xr:uid="{00000000-0005-0000-0000-000024230000}"/>
    <cellStyle name="SAPBEXstdItem 6 13" xfId="8998" xr:uid="{00000000-0005-0000-0000-000025230000}"/>
    <cellStyle name="SAPBEXstdItem 6 2" xfId="8999" xr:uid="{00000000-0005-0000-0000-000026230000}"/>
    <cellStyle name="SAPBEXstdItem 6 3" xfId="9000" xr:uid="{00000000-0005-0000-0000-000027230000}"/>
    <cellStyle name="SAPBEXstdItem 6 4" xfId="9001" xr:uid="{00000000-0005-0000-0000-000028230000}"/>
    <cellStyle name="SAPBEXstdItem 6 5" xfId="9002" xr:uid="{00000000-0005-0000-0000-000029230000}"/>
    <cellStyle name="SAPBEXstdItem 6 6" xfId="9003" xr:uid="{00000000-0005-0000-0000-00002A230000}"/>
    <cellStyle name="SAPBEXstdItem 6 7" xfId="9004" xr:uid="{00000000-0005-0000-0000-00002B230000}"/>
    <cellStyle name="SAPBEXstdItem 6 8" xfId="9005" xr:uid="{00000000-0005-0000-0000-00002C230000}"/>
    <cellStyle name="SAPBEXstdItem 6 9" xfId="9006" xr:uid="{00000000-0005-0000-0000-00002D230000}"/>
    <cellStyle name="SAPBEXstdItem 7" xfId="9007" xr:uid="{00000000-0005-0000-0000-00002E230000}"/>
    <cellStyle name="SAPBEXstdItem 7 10" xfId="9008" xr:uid="{00000000-0005-0000-0000-00002F230000}"/>
    <cellStyle name="SAPBEXstdItem 7 2" xfId="9009" xr:uid="{00000000-0005-0000-0000-000030230000}"/>
    <cellStyle name="SAPBEXstdItem 7 3" xfId="9010" xr:uid="{00000000-0005-0000-0000-000031230000}"/>
    <cellStyle name="SAPBEXstdItem 7 4" xfId="9011" xr:uid="{00000000-0005-0000-0000-000032230000}"/>
    <cellStyle name="SAPBEXstdItem 7 5" xfId="9012" xr:uid="{00000000-0005-0000-0000-000033230000}"/>
    <cellStyle name="SAPBEXstdItem 7 6" xfId="9013" xr:uid="{00000000-0005-0000-0000-000034230000}"/>
    <cellStyle name="SAPBEXstdItem 7 7" xfId="9014" xr:uid="{00000000-0005-0000-0000-000035230000}"/>
    <cellStyle name="SAPBEXstdItem 7 8" xfId="9015" xr:uid="{00000000-0005-0000-0000-000036230000}"/>
    <cellStyle name="SAPBEXstdItem 7 9" xfId="9016" xr:uid="{00000000-0005-0000-0000-000037230000}"/>
    <cellStyle name="SAPBEXstdItem 8" xfId="9017" xr:uid="{00000000-0005-0000-0000-000038230000}"/>
    <cellStyle name="SAPBEXstdItem 8 10" xfId="9018" xr:uid="{00000000-0005-0000-0000-000039230000}"/>
    <cellStyle name="SAPBEXstdItem 8 2" xfId="9019" xr:uid="{00000000-0005-0000-0000-00003A230000}"/>
    <cellStyle name="SAPBEXstdItem 8 3" xfId="9020" xr:uid="{00000000-0005-0000-0000-00003B230000}"/>
    <cellStyle name="SAPBEXstdItem 8 4" xfId="9021" xr:uid="{00000000-0005-0000-0000-00003C230000}"/>
    <cellStyle name="SAPBEXstdItem 8 5" xfId="9022" xr:uid="{00000000-0005-0000-0000-00003D230000}"/>
    <cellStyle name="SAPBEXstdItem 8 6" xfId="9023" xr:uid="{00000000-0005-0000-0000-00003E230000}"/>
    <cellStyle name="SAPBEXstdItem 8 7" xfId="9024" xr:uid="{00000000-0005-0000-0000-00003F230000}"/>
    <cellStyle name="SAPBEXstdItem 8 8" xfId="9025" xr:uid="{00000000-0005-0000-0000-000040230000}"/>
    <cellStyle name="SAPBEXstdItem 8 9" xfId="9026" xr:uid="{00000000-0005-0000-0000-000041230000}"/>
    <cellStyle name="SAPBEXstdItem 9" xfId="9027" xr:uid="{00000000-0005-0000-0000-000042230000}"/>
    <cellStyle name="SAPBEXstdItem_10.инвест" xfId="9028" xr:uid="{00000000-0005-0000-0000-000043230000}"/>
    <cellStyle name="SAPBEXstdItemX" xfId="9029" xr:uid="{00000000-0005-0000-0000-000044230000}"/>
    <cellStyle name="SAPBEXstdItemX 10" xfId="9030" xr:uid="{00000000-0005-0000-0000-000045230000}"/>
    <cellStyle name="SAPBEXstdItemX 2" xfId="9031" xr:uid="{00000000-0005-0000-0000-000046230000}"/>
    <cellStyle name="SAPBEXstdItemX 2 2" xfId="9032" xr:uid="{00000000-0005-0000-0000-000047230000}"/>
    <cellStyle name="SAPBEXstdItemX 2 2 10" xfId="9033" xr:uid="{00000000-0005-0000-0000-000048230000}"/>
    <cellStyle name="SAPBEXstdItemX 2 2 11" xfId="9034" xr:uid="{00000000-0005-0000-0000-000049230000}"/>
    <cellStyle name="SAPBEXstdItemX 2 2 12" xfId="9035" xr:uid="{00000000-0005-0000-0000-00004A230000}"/>
    <cellStyle name="SAPBEXstdItemX 2 2 13" xfId="9036" xr:uid="{00000000-0005-0000-0000-00004B230000}"/>
    <cellStyle name="SAPBEXstdItemX 2 2 2" xfId="9037" xr:uid="{00000000-0005-0000-0000-00004C230000}"/>
    <cellStyle name="SAPBEXstdItemX 2 2 3" xfId="9038" xr:uid="{00000000-0005-0000-0000-00004D230000}"/>
    <cellStyle name="SAPBEXstdItemX 2 2 4" xfId="9039" xr:uid="{00000000-0005-0000-0000-00004E230000}"/>
    <cellStyle name="SAPBEXstdItemX 2 2 5" xfId="9040" xr:uid="{00000000-0005-0000-0000-00004F230000}"/>
    <cellStyle name="SAPBEXstdItemX 2 2 6" xfId="9041" xr:uid="{00000000-0005-0000-0000-000050230000}"/>
    <cellStyle name="SAPBEXstdItemX 2 2 7" xfId="9042" xr:uid="{00000000-0005-0000-0000-000051230000}"/>
    <cellStyle name="SAPBEXstdItemX 2 2 8" xfId="9043" xr:uid="{00000000-0005-0000-0000-000052230000}"/>
    <cellStyle name="SAPBEXstdItemX 2 2 9" xfId="9044" xr:uid="{00000000-0005-0000-0000-000053230000}"/>
    <cellStyle name="SAPBEXstdItemX 2 3" xfId="9045" xr:uid="{00000000-0005-0000-0000-000054230000}"/>
    <cellStyle name="SAPBEXstdItemX 2 3 10" xfId="9046" xr:uid="{00000000-0005-0000-0000-000055230000}"/>
    <cellStyle name="SAPBEXstdItemX 2 3 2" xfId="9047" xr:uid="{00000000-0005-0000-0000-000056230000}"/>
    <cellStyle name="SAPBEXstdItemX 2 3 3" xfId="9048" xr:uid="{00000000-0005-0000-0000-000057230000}"/>
    <cellStyle name="SAPBEXstdItemX 2 3 4" xfId="9049" xr:uid="{00000000-0005-0000-0000-000058230000}"/>
    <cellStyle name="SAPBEXstdItemX 2 3 5" xfId="9050" xr:uid="{00000000-0005-0000-0000-000059230000}"/>
    <cellStyle name="SAPBEXstdItemX 2 3 6" xfId="9051" xr:uid="{00000000-0005-0000-0000-00005A230000}"/>
    <cellStyle name="SAPBEXstdItemX 2 3 7" xfId="9052" xr:uid="{00000000-0005-0000-0000-00005B230000}"/>
    <cellStyle name="SAPBEXstdItemX 2 3 8" xfId="9053" xr:uid="{00000000-0005-0000-0000-00005C230000}"/>
    <cellStyle name="SAPBEXstdItemX 2 3 9" xfId="9054" xr:uid="{00000000-0005-0000-0000-00005D230000}"/>
    <cellStyle name="SAPBEXstdItemX 2 4" xfId="9055" xr:uid="{00000000-0005-0000-0000-00005E230000}"/>
    <cellStyle name="SAPBEXstdItemX 2 4 10" xfId="9056" xr:uid="{00000000-0005-0000-0000-00005F230000}"/>
    <cellStyle name="SAPBEXstdItemX 2 4 2" xfId="9057" xr:uid="{00000000-0005-0000-0000-000060230000}"/>
    <cellStyle name="SAPBEXstdItemX 2 4 3" xfId="9058" xr:uid="{00000000-0005-0000-0000-000061230000}"/>
    <cellStyle name="SAPBEXstdItemX 2 4 4" xfId="9059" xr:uid="{00000000-0005-0000-0000-000062230000}"/>
    <cellStyle name="SAPBEXstdItemX 2 4 5" xfId="9060" xr:uid="{00000000-0005-0000-0000-000063230000}"/>
    <cellStyle name="SAPBEXstdItemX 2 4 6" xfId="9061" xr:uid="{00000000-0005-0000-0000-000064230000}"/>
    <cellStyle name="SAPBEXstdItemX 2 4 7" xfId="9062" xr:uid="{00000000-0005-0000-0000-000065230000}"/>
    <cellStyle name="SAPBEXstdItemX 2 4 8" xfId="9063" xr:uid="{00000000-0005-0000-0000-000066230000}"/>
    <cellStyle name="SAPBEXstdItemX 2 4 9" xfId="9064" xr:uid="{00000000-0005-0000-0000-000067230000}"/>
    <cellStyle name="SAPBEXstdItemX 2 5" xfId="9065" xr:uid="{00000000-0005-0000-0000-000068230000}"/>
    <cellStyle name="SAPBEXstdItemX 2 6" xfId="9066" xr:uid="{00000000-0005-0000-0000-000069230000}"/>
    <cellStyle name="SAPBEXstdItemX 2 7" xfId="9067" xr:uid="{00000000-0005-0000-0000-00006A230000}"/>
    <cellStyle name="SAPBEXstdItemX 2 8" xfId="9068" xr:uid="{00000000-0005-0000-0000-00006B230000}"/>
    <cellStyle name="SAPBEXstdItemX 2 9" xfId="9069" xr:uid="{00000000-0005-0000-0000-00006C230000}"/>
    <cellStyle name="SAPBEXstdItemX 3" xfId="9070" xr:uid="{00000000-0005-0000-0000-00006D230000}"/>
    <cellStyle name="SAPBEXstdItemX 3 10" xfId="9071" xr:uid="{00000000-0005-0000-0000-00006E230000}"/>
    <cellStyle name="SAPBEXstdItemX 3 11" xfId="9072" xr:uid="{00000000-0005-0000-0000-00006F230000}"/>
    <cellStyle name="SAPBEXstdItemX 3 2" xfId="9073" xr:uid="{00000000-0005-0000-0000-000070230000}"/>
    <cellStyle name="SAPBEXstdItemX 3 3" xfId="9074" xr:uid="{00000000-0005-0000-0000-000071230000}"/>
    <cellStyle name="SAPBEXstdItemX 3 4" xfId="9075" xr:uid="{00000000-0005-0000-0000-000072230000}"/>
    <cellStyle name="SAPBEXstdItemX 3 5" xfId="9076" xr:uid="{00000000-0005-0000-0000-000073230000}"/>
    <cellStyle name="SAPBEXstdItemX 3 6" xfId="9077" xr:uid="{00000000-0005-0000-0000-000074230000}"/>
    <cellStyle name="SAPBEXstdItemX 3 7" xfId="9078" xr:uid="{00000000-0005-0000-0000-000075230000}"/>
    <cellStyle name="SAPBEXstdItemX 3 8" xfId="9079" xr:uid="{00000000-0005-0000-0000-000076230000}"/>
    <cellStyle name="SAPBEXstdItemX 3 9" xfId="9080" xr:uid="{00000000-0005-0000-0000-000077230000}"/>
    <cellStyle name="SAPBEXstdItemX 4" xfId="9081" xr:uid="{00000000-0005-0000-0000-000078230000}"/>
    <cellStyle name="SAPBEXstdItemX 4 10" xfId="9082" xr:uid="{00000000-0005-0000-0000-000079230000}"/>
    <cellStyle name="SAPBEXstdItemX 4 11" xfId="9083" xr:uid="{00000000-0005-0000-0000-00007A230000}"/>
    <cellStyle name="SAPBEXstdItemX 4 12" xfId="9084" xr:uid="{00000000-0005-0000-0000-00007B230000}"/>
    <cellStyle name="SAPBEXstdItemX 4 13" xfId="9085" xr:uid="{00000000-0005-0000-0000-00007C230000}"/>
    <cellStyle name="SAPBEXstdItemX 4 2" xfId="9086" xr:uid="{00000000-0005-0000-0000-00007D230000}"/>
    <cellStyle name="SAPBEXstdItemX 4 3" xfId="9087" xr:uid="{00000000-0005-0000-0000-00007E230000}"/>
    <cellStyle name="SAPBEXstdItemX 4 4" xfId="9088" xr:uid="{00000000-0005-0000-0000-00007F230000}"/>
    <cellStyle name="SAPBEXstdItemX 4 5" xfId="9089" xr:uid="{00000000-0005-0000-0000-000080230000}"/>
    <cellStyle name="SAPBEXstdItemX 4 6" xfId="9090" xr:uid="{00000000-0005-0000-0000-000081230000}"/>
    <cellStyle name="SAPBEXstdItemX 4 7" xfId="9091" xr:uid="{00000000-0005-0000-0000-000082230000}"/>
    <cellStyle name="SAPBEXstdItemX 4 8" xfId="9092" xr:uid="{00000000-0005-0000-0000-000083230000}"/>
    <cellStyle name="SAPBEXstdItemX 4 9" xfId="9093" xr:uid="{00000000-0005-0000-0000-000084230000}"/>
    <cellStyle name="SAPBEXstdItemX 5" xfId="9094" xr:uid="{00000000-0005-0000-0000-000085230000}"/>
    <cellStyle name="SAPBEXstdItemX 5 10" xfId="9095" xr:uid="{00000000-0005-0000-0000-000086230000}"/>
    <cellStyle name="SAPBEXstdItemX 5 11" xfId="9096" xr:uid="{00000000-0005-0000-0000-000087230000}"/>
    <cellStyle name="SAPBEXstdItemX 5 12" xfId="9097" xr:uid="{00000000-0005-0000-0000-000088230000}"/>
    <cellStyle name="SAPBEXstdItemX 5 13" xfId="9098" xr:uid="{00000000-0005-0000-0000-000089230000}"/>
    <cellStyle name="SAPBEXstdItemX 5 2" xfId="9099" xr:uid="{00000000-0005-0000-0000-00008A230000}"/>
    <cellStyle name="SAPBEXstdItemX 5 3" xfId="9100" xr:uid="{00000000-0005-0000-0000-00008B230000}"/>
    <cellStyle name="SAPBEXstdItemX 5 4" xfId="9101" xr:uid="{00000000-0005-0000-0000-00008C230000}"/>
    <cellStyle name="SAPBEXstdItemX 5 5" xfId="9102" xr:uid="{00000000-0005-0000-0000-00008D230000}"/>
    <cellStyle name="SAPBEXstdItemX 5 6" xfId="9103" xr:uid="{00000000-0005-0000-0000-00008E230000}"/>
    <cellStyle name="SAPBEXstdItemX 5 7" xfId="9104" xr:uid="{00000000-0005-0000-0000-00008F230000}"/>
    <cellStyle name="SAPBEXstdItemX 5 8" xfId="9105" xr:uid="{00000000-0005-0000-0000-000090230000}"/>
    <cellStyle name="SAPBEXstdItemX 5 9" xfId="9106" xr:uid="{00000000-0005-0000-0000-000091230000}"/>
    <cellStyle name="SAPBEXstdItemX 6" xfId="9107" xr:uid="{00000000-0005-0000-0000-000092230000}"/>
    <cellStyle name="SAPBEXstdItemX 6 10" xfId="9108" xr:uid="{00000000-0005-0000-0000-000093230000}"/>
    <cellStyle name="SAPBEXstdItemX 6 2" xfId="9109" xr:uid="{00000000-0005-0000-0000-000094230000}"/>
    <cellStyle name="SAPBEXstdItemX 6 3" xfId="9110" xr:uid="{00000000-0005-0000-0000-000095230000}"/>
    <cellStyle name="SAPBEXstdItemX 6 4" xfId="9111" xr:uid="{00000000-0005-0000-0000-000096230000}"/>
    <cellStyle name="SAPBEXstdItemX 6 5" xfId="9112" xr:uid="{00000000-0005-0000-0000-000097230000}"/>
    <cellStyle name="SAPBEXstdItemX 6 6" xfId="9113" xr:uid="{00000000-0005-0000-0000-000098230000}"/>
    <cellStyle name="SAPBEXstdItemX 6 7" xfId="9114" xr:uid="{00000000-0005-0000-0000-000099230000}"/>
    <cellStyle name="SAPBEXstdItemX 6 8" xfId="9115" xr:uid="{00000000-0005-0000-0000-00009A230000}"/>
    <cellStyle name="SAPBEXstdItemX 6 9" xfId="9116" xr:uid="{00000000-0005-0000-0000-00009B230000}"/>
    <cellStyle name="SAPBEXstdItemX 7" xfId="9117" xr:uid="{00000000-0005-0000-0000-00009C230000}"/>
    <cellStyle name="SAPBEXstdItemX 7 10" xfId="9118" xr:uid="{00000000-0005-0000-0000-00009D230000}"/>
    <cellStyle name="SAPBEXstdItemX 7 2" xfId="9119" xr:uid="{00000000-0005-0000-0000-00009E230000}"/>
    <cellStyle name="SAPBEXstdItemX 7 3" xfId="9120" xr:uid="{00000000-0005-0000-0000-00009F230000}"/>
    <cellStyle name="SAPBEXstdItemX 7 4" xfId="9121" xr:uid="{00000000-0005-0000-0000-0000A0230000}"/>
    <cellStyle name="SAPBEXstdItemX 7 5" xfId="9122" xr:uid="{00000000-0005-0000-0000-0000A1230000}"/>
    <cellStyle name="SAPBEXstdItemX 7 6" xfId="9123" xr:uid="{00000000-0005-0000-0000-0000A2230000}"/>
    <cellStyle name="SAPBEXstdItemX 7 7" xfId="9124" xr:uid="{00000000-0005-0000-0000-0000A3230000}"/>
    <cellStyle name="SAPBEXstdItemX 7 8" xfId="9125" xr:uid="{00000000-0005-0000-0000-0000A4230000}"/>
    <cellStyle name="SAPBEXstdItemX 7 9" xfId="9126" xr:uid="{00000000-0005-0000-0000-0000A5230000}"/>
    <cellStyle name="SAPBEXstdItemX 8" xfId="9127" xr:uid="{00000000-0005-0000-0000-0000A6230000}"/>
    <cellStyle name="SAPBEXstdItemX 9" xfId="9128" xr:uid="{00000000-0005-0000-0000-0000A7230000}"/>
    <cellStyle name="SAPBEXstdItemX_Критерии RAB" xfId="9129" xr:uid="{00000000-0005-0000-0000-0000A8230000}"/>
    <cellStyle name="SAPBEXtitle" xfId="9130" xr:uid="{00000000-0005-0000-0000-0000A9230000}"/>
    <cellStyle name="SAPBEXtitle 2" xfId="9131" xr:uid="{00000000-0005-0000-0000-0000AA230000}"/>
    <cellStyle name="SAPBEXtitle 3" xfId="9132" xr:uid="{00000000-0005-0000-0000-0000AB230000}"/>
    <cellStyle name="SAPBEXunassignedItem" xfId="9133" xr:uid="{00000000-0005-0000-0000-0000AC230000}"/>
    <cellStyle name="SAPBEXunassignedItem 10" xfId="9134" xr:uid="{00000000-0005-0000-0000-0000AD230000}"/>
    <cellStyle name="SAPBEXunassignedItem 2" xfId="9135" xr:uid="{00000000-0005-0000-0000-0000AE230000}"/>
    <cellStyle name="SAPBEXunassignedItem 2 10" xfId="9136" xr:uid="{00000000-0005-0000-0000-0000AF230000}"/>
    <cellStyle name="SAPBEXunassignedItem 2 11" xfId="9137" xr:uid="{00000000-0005-0000-0000-0000B0230000}"/>
    <cellStyle name="SAPBEXunassignedItem 2 12" xfId="9138" xr:uid="{00000000-0005-0000-0000-0000B1230000}"/>
    <cellStyle name="SAPBEXunassignedItem 2 2" xfId="9139" xr:uid="{00000000-0005-0000-0000-0000B2230000}"/>
    <cellStyle name="SAPBEXunassignedItem 2 3" xfId="9140" xr:uid="{00000000-0005-0000-0000-0000B3230000}"/>
    <cellStyle name="SAPBEXunassignedItem 2 4" xfId="9141" xr:uid="{00000000-0005-0000-0000-0000B4230000}"/>
    <cellStyle name="SAPBEXunassignedItem 2 5" xfId="9142" xr:uid="{00000000-0005-0000-0000-0000B5230000}"/>
    <cellStyle name="SAPBEXunassignedItem 2 6" xfId="9143" xr:uid="{00000000-0005-0000-0000-0000B6230000}"/>
    <cellStyle name="SAPBEXunassignedItem 2 7" xfId="9144" xr:uid="{00000000-0005-0000-0000-0000B7230000}"/>
    <cellStyle name="SAPBEXunassignedItem 2 8" xfId="9145" xr:uid="{00000000-0005-0000-0000-0000B8230000}"/>
    <cellStyle name="SAPBEXunassignedItem 2 9" xfId="9146" xr:uid="{00000000-0005-0000-0000-0000B9230000}"/>
    <cellStyle name="SAPBEXunassignedItem 3" xfId="9147" xr:uid="{00000000-0005-0000-0000-0000BA230000}"/>
    <cellStyle name="SAPBEXunassignedItem 3 10" xfId="9148" xr:uid="{00000000-0005-0000-0000-0000BB230000}"/>
    <cellStyle name="SAPBEXunassignedItem 3 11" xfId="9149" xr:uid="{00000000-0005-0000-0000-0000BC230000}"/>
    <cellStyle name="SAPBEXunassignedItem 3 12" xfId="9150" xr:uid="{00000000-0005-0000-0000-0000BD230000}"/>
    <cellStyle name="SAPBEXunassignedItem 3 13" xfId="9151" xr:uid="{00000000-0005-0000-0000-0000BE230000}"/>
    <cellStyle name="SAPBEXunassignedItem 3 14" xfId="9152" xr:uid="{00000000-0005-0000-0000-0000BF230000}"/>
    <cellStyle name="SAPBEXunassignedItem 3 15" xfId="9153" xr:uid="{00000000-0005-0000-0000-0000C0230000}"/>
    <cellStyle name="SAPBEXunassignedItem 3 16" xfId="9154" xr:uid="{00000000-0005-0000-0000-0000C1230000}"/>
    <cellStyle name="SAPBEXunassignedItem 3 17" xfId="9155" xr:uid="{00000000-0005-0000-0000-0000C2230000}"/>
    <cellStyle name="SAPBEXunassignedItem 3 18" xfId="9156" xr:uid="{00000000-0005-0000-0000-0000C3230000}"/>
    <cellStyle name="SAPBEXunassignedItem 3 2" xfId="9157" xr:uid="{00000000-0005-0000-0000-0000C4230000}"/>
    <cellStyle name="SAPBEXunassignedItem 3 3" xfId="9158" xr:uid="{00000000-0005-0000-0000-0000C5230000}"/>
    <cellStyle name="SAPBEXunassignedItem 3 4" xfId="9159" xr:uid="{00000000-0005-0000-0000-0000C6230000}"/>
    <cellStyle name="SAPBEXunassignedItem 3 5" xfId="9160" xr:uid="{00000000-0005-0000-0000-0000C7230000}"/>
    <cellStyle name="SAPBEXunassignedItem 3 6" xfId="9161" xr:uid="{00000000-0005-0000-0000-0000C8230000}"/>
    <cellStyle name="SAPBEXunassignedItem 3 7" xfId="9162" xr:uid="{00000000-0005-0000-0000-0000C9230000}"/>
    <cellStyle name="SAPBEXunassignedItem 3 8" xfId="9163" xr:uid="{00000000-0005-0000-0000-0000CA230000}"/>
    <cellStyle name="SAPBEXunassignedItem 3 9" xfId="9164" xr:uid="{00000000-0005-0000-0000-0000CB230000}"/>
    <cellStyle name="SAPBEXunassignedItem 4" xfId="9165" xr:uid="{00000000-0005-0000-0000-0000CC230000}"/>
    <cellStyle name="SAPBEXunassignedItem 4 2" xfId="9166" xr:uid="{00000000-0005-0000-0000-0000CD230000}"/>
    <cellStyle name="SAPBEXunassignedItem 4 3" xfId="9167" xr:uid="{00000000-0005-0000-0000-0000CE230000}"/>
    <cellStyle name="SAPBEXunassignedItem 4 4" xfId="9168" xr:uid="{00000000-0005-0000-0000-0000CF230000}"/>
    <cellStyle name="SAPBEXunassignedItem 4 5" xfId="9169" xr:uid="{00000000-0005-0000-0000-0000D0230000}"/>
    <cellStyle name="SAPBEXunassignedItem 4 6" xfId="9170" xr:uid="{00000000-0005-0000-0000-0000D1230000}"/>
    <cellStyle name="SAPBEXunassignedItem 5" xfId="9171" xr:uid="{00000000-0005-0000-0000-0000D2230000}"/>
    <cellStyle name="SAPBEXunassignedItem 5 10" xfId="9172" xr:uid="{00000000-0005-0000-0000-0000D3230000}"/>
    <cellStyle name="SAPBEXunassignedItem 5 11" xfId="9173" xr:uid="{00000000-0005-0000-0000-0000D4230000}"/>
    <cellStyle name="SAPBEXunassignedItem 5 12" xfId="9174" xr:uid="{00000000-0005-0000-0000-0000D5230000}"/>
    <cellStyle name="SAPBEXunassignedItem 5 13" xfId="9175" xr:uid="{00000000-0005-0000-0000-0000D6230000}"/>
    <cellStyle name="SAPBEXunassignedItem 5 14" xfId="9176" xr:uid="{00000000-0005-0000-0000-0000D7230000}"/>
    <cellStyle name="SAPBEXunassignedItem 5 15" xfId="9177" xr:uid="{00000000-0005-0000-0000-0000D8230000}"/>
    <cellStyle name="SAPBEXunassignedItem 5 2" xfId="9178" xr:uid="{00000000-0005-0000-0000-0000D9230000}"/>
    <cellStyle name="SAPBEXunassignedItem 5 3" xfId="9179" xr:uid="{00000000-0005-0000-0000-0000DA230000}"/>
    <cellStyle name="SAPBEXunassignedItem 5 4" xfId="9180" xr:uid="{00000000-0005-0000-0000-0000DB230000}"/>
    <cellStyle name="SAPBEXunassignedItem 5 5" xfId="9181" xr:uid="{00000000-0005-0000-0000-0000DC230000}"/>
    <cellStyle name="SAPBEXunassignedItem 5 6" xfId="9182" xr:uid="{00000000-0005-0000-0000-0000DD230000}"/>
    <cellStyle name="SAPBEXunassignedItem 5 7" xfId="9183" xr:uid="{00000000-0005-0000-0000-0000DE230000}"/>
    <cellStyle name="SAPBEXunassignedItem 5 8" xfId="9184" xr:uid="{00000000-0005-0000-0000-0000DF230000}"/>
    <cellStyle name="SAPBEXunassignedItem 5 9" xfId="9185" xr:uid="{00000000-0005-0000-0000-0000E0230000}"/>
    <cellStyle name="SAPBEXunassignedItem 6" xfId="9186" xr:uid="{00000000-0005-0000-0000-0000E1230000}"/>
    <cellStyle name="SAPBEXunassignedItem 7" xfId="9187" xr:uid="{00000000-0005-0000-0000-0000E2230000}"/>
    <cellStyle name="SAPBEXunassignedItem 8" xfId="9188" xr:uid="{00000000-0005-0000-0000-0000E3230000}"/>
    <cellStyle name="SAPBEXunassignedItem 9" xfId="9189" xr:uid="{00000000-0005-0000-0000-0000E4230000}"/>
    <cellStyle name="SAPBEXundefined" xfId="9190" xr:uid="{00000000-0005-0000-0000-0000E5230000}"/>
    <cellStyle name="SAPBEXundefined 2" xfId="9191" xr:uid="{00000000-0005-0000-0000-0000E6230000}"/>
    <cellStyle name="SAPBEXundefined 2 10" xfId="9192" xr:uid="{00000000-0005-0000-0000-0000E7230000}"/>
    <cellStyle name="SAPBEXundefined 2 11" xfId="9193" xr:uid="{00000000-0005-0000-0000-0000E8230000}"/>
    <cellStyle name="SAPBEXundefined 2 2" xfId="9194" xr:uid="{00000000-0005-0000-0000-0000E9230000}"/>
    <cellStyle name="SAPBEXundefined 2 3" xfId="9195" xr:uid="{00000000-0005-0000-0000-0000EA230000}"/>
    <cellStyle name="SAPBEXundefined 2 4" xfId="9196" xr:uid="{00000000-0005-0000-0000-0000EB230000}"/>
    <cellStyle name="SAPBEXundefined 2 5" xfId="9197" xr:uid="{00000000-0005-0000-0000-0000EC230000}"/>
    <cellStyle name="SAPBEXundefined 2 6" xfId="9198" xr:uid="{00000000-0005-0000-0000-0000ED230000}"/>
    <cellStyle name="SAPBEXundefined 2 7" xfId="9199" xr:uid="{00000000-0005-0000-0000-0000EE230000}"/>
    <cellStyle name="SAPBEXundefined 2 8" xfId="9200" xr:uid="{00000000-0005-0000-0000-0000EF230000}"/>
    <cellStyle name="SAPBEXundefined 2 9" xfId="9201" xr:uid="{00000000-0005-0000-0000-0000F0230000}"/>
    <cellStyle name="SAPBEXundefined 3" xfId="9202" xr:uid="{00000000-0005-0000-0000-0000F1230000}"/>
    <cellStyle name="SAPBEXundefined 3 10" xfId="9203" xr:uid="{00000000-0005-0000-0000-0000F2230000}"/>
    <cellStyle name="SAPBEXundefined 3 11" xfId="9204" xr:uid="{00000000-0005-0000-0000-0000F3230000}"/>
    <cellStyle name="SAPBEXundefined 3 12" xfId="9205" xr:uid="{00000000-0005-0000-0000-0000F4230000}"/>
    <cellStyle name="SAPBEXundefined 3 13" xfId="9206" xr:uid="{00000000-0005-0000-0000-0000F5230000}"/>
    <cellStyle name="SAPBEXundefined 3 2" xfId="9207" xr:uid="{00000000-0005-0000-0000-0000F6230000}"/>
    <cellStyle name="SAPBEXundefined 3 3" xfId="9208" xr:uid="{00000000-0005-0000-0000-0000F7230000}"/>
    <cellStyle name="SAPBEXundefined 3 4" xfId="9209" xr:uid="{00000000-0005-0000-0000-0000F8230000}"/>
    <cellStyle name="SAPBEXundefined 3 5" xfId="9210" xr:uid="{00000000-0005-0000-0000-0000F9230000}"/>
    <cellStyle name="SAPBEXundefined 3 6" xfId="9211" xr:uid="{00000000-0005-0000-0000-0000FA230000}"/>
    <cellStyle name="SAPBEXundefined 3 7" xfId="9212" xr:uid="{00000000-0005-0000-0000-0000FB230000}"/>
    <cellStyle name="SAPBEXundefined 3 8" xfId="9213" xr:uid="{00000000-0005-0000-0000-0000FC230000}"/>
    <cellStyle name="SAPBEXundefined 3 9" xfId="9214" xr:uid="{00000000-0005-0000-0000-0000FD230000}"/>
    <cellStyle name="SAPBEXundefined 4" xfId="9215" xr:uid="{00000000-0005-0000-0000-0000FE230000}"/>
    <cellStyle name="SAPBEXundefined 4 10" xfId="9216" xr:uid="{00000000-0005-0000-0000-0000FF230000}"/>
    <cellStyle name="SAPBEXundefined 4 11" xfId="9217" xr:uid="{00000000-0005-0000-0000-000000240000}"/>
    <cellStyle name="SAPBEXundefined 4 12" xfId="9218" xr:uid="{00000000-0005-0000-0000-000001240000}"/>
    <cellStyle name="SAPBEXundefined 4 13" xfId="9219" xr:uid="{00000000-0005-0000-0000-000002240000}"/>
    <cellStyle name="SAPBEXundefined 4 2" xfId="9220" xr:uid="{00000000-0005-0000-0000-000003240000}"/>
    <cellStyle name="SAPBEXundefined 4 3" xfId="9221" xr:uid="{00000000-0005-0000-0000-000004240000}"/>
    <cellStyle name="SAPBEXundefined 4 4" xfId="9222" xr:uid="{00000000-0005-0000-0000-000005240000}"/>
    <cellStyle name="SAPBEXundefined 4 5" xfId="9223" xr:uid="{00000000-0005-0000-0000-000006240000}"/>
    <cellStyle name="SAPBEXundefined 4 6" xfId="9224" xr:uid="{00000000-0005-0000-0000-000007240000}"/>
    <cellStyle name="SAPBEXundefined 4 7" xfId="9225" xr:uid="{00000000-0005-0000-0000-000008240000}"/>
    <cellStyle name="SAPBEXundefined 4 8" xfId="9226" xr:uid="{00000000-0005-0000-0000-000009240000}"/>
    <cellStyle name="SAPBEXundefined 4 9" xfId="9227" xr:uid="{00000000-0005-0000-0000-00000A240000}"/>
    <cellStyle name="SAPBEXundefined 5" xfId="9228" xr:uid="{00000000-0005-0000-0000-00000B240000}"/>
    <cellStyle name="SAPBEXundefined 5 10" xfId="9229" xr:uid="{00000000-0005-0000-0000-00000C240000}"/>
    <cellStyle name="SAPBEXundefined 5 2" xfId="9230" xr:uid="{00000000-0005-0000-0000-00000D240000}"/>
    <cellStyle name="SAPBEXundefined 5 3" xfId="9231" xr:uid="{00000000-0005-0000-0000-00000E240000}"/>
    <cellStyle name="SAPBEXundefined 5 4" xfId="9232" xr:uid="{00000000-0005-0000-0000-00000F240000}"/>
    <cellStyle name="SAPBEXundefined 5 5" xfId="9233" xr:uid="{00000000-0005-0000-0000-000010240000}"/>
    <cellStyle name="SAPBEXundefined 5 6" xfId="9234" xr:uid="{00000000-0005-0000-0000-000011240000}"/>
    <cellStyle name="SAPBEXundefined 5 7" xfId="9235" xr:uid="{00000000-0005-0000-0000-000012240000}"/>
    <cellStyle name="SAPBEXundefined 5 8" xfId="9236" xr:uid="{00000000-0005-0000-0000-000013240000}"/>
    <cellStyle name="SAPBEXundefined 5 9" xfId="9237" xr:uid="{00000000-0005-0000-0000-000014240000}"/>
    <cellStyle name="SAPBEXundefined 6" xfId="9238" xr:uid="{00000000-0005-0000-0000-000015240000}"/>
    <cellStyle name="SAPBEXundefined 6 10" xfId="9239" xr:uid="{00000000-0005-0000-0000-000016240000}"/>
    <cellStyle name="SAPBEXundefined 6 2" xfId="9240" xr:uid="{00000000-0005-0000-0000-000017240000}"/>
    <cellStyle name="SAPBEXundefined 6 3" xfId="9241" xr:uid="{00000000-0005-0000-0000-000018240000}"/>
    <cellStyle name="SAPBEXundefined 6 4" xfId="9242" xr:uid="{00000000-0005-0000-0000-000019240000}"/>
    <cellStyle name="SAPBEXundefined 6 5" xfId="9243" xr:uid="{00000000-0005-0000-0000-00001A240000}"/>
    <cellStyle name="SAPBEXundefined 6 6" xfId="9244" xr:uid="{00000000-0005-0000-0000-00001B240000}"/>
    <cellStyle name="SAPBEXundefined 6 7" xfId="9245" xr:uid="{00000000-0005-0000-0000-00001C240000}"/>
    <cellStyle name="SAPBEXundefined 6 8" xfId="9246" xr:uid="{00000000-0005-0000-0000-00001D240000}"/>
    <cellStyle name="SAPBEXundefined 6 9" xfId="9247" xr:uid="{00000000-0005-0000-0000-00001E240000}"/>
    <cellStyle name="SAPBEXundefined 7" xfId="9248" xr:uid="{00000000-0005-0000-0000-00001F240000}"/>
    <cellStyle name="SAPBEXundefined 8" xfId="9249" xr:uid="{00000000-0005-0000-0000-000020240000}"/>
    <cellStyle name="SAPBEXundefined 9" xfId="9250" xr:uid="{00000000-0005-0000-0000-000021240000}"/>
    <cellStyle name="ScotchRule" xfId="9251" xr:uid="{00000000-0005-0000-0000-000022240000}"/>
    <cellStyle name="ScotchRule 10" xfId="9252" xr:uid="{00000000-0005-0000-0000-000023240000}"/>
    <cellStyle name="ScotchRule 11" xfId="9253" xr:uid="{00000000-0005-0000-0000-000024240000}"/>
    <cellStyle name="ScotchRule 12" xfId="9254" xr:uid="{00000000-0005-0000-0000-000025240000}"/>
    <cellStyle name="ScotchRule 13" xfId="9255" xr:uid="{00000000-0005-0000-0000-000026240000}"/>
    <cellStyle name="ScotchRule 14" xfId="9256" xr:uid="{00000000-0005-0000-0000-000027240000}"/>
    <cellStyle name="ScotchRule 15" xfId="9257" xr:uid="{00000000-0005-0000-0000-000028240000}"/>
    <cellStyle name="ScotchRule 16" xfId="9258" xr:uid="{00000000-0005-0000-0000-000029240000}"/>
    <cellStyle name="ScotchRule 17" xfId="9259" xr:uid="{00000000-0005-0000-0000-00002A240000}"/>
    <cellStyle name="ScotchRule 18" xfId="9260" xr:uid="{00000000-0005-0000-0000-00002B240000}"/>
    <cellStyle name="ScotchRule 19" xfId="9261" xr:uid="{00000000-0005-0000-0000-00002C240000}"/>
    <cellStyle name="ScotchRule 2" xfId="9262" xr:uid="{00000000-0005-0000-0000-00002D240000}"/>
    <cellStyle name="ScotchRule 2 10" xfId="9263" xr:uid="{00000000-0005-0000-0000-00002E240000}"/>
    <cellStyle name="ScotchRule 2 11" xfId="9264" xr:uid="{00000000-0005-0000-0000-00002F240000}"/>
    <cellStyle name="ScotchRule 2 12" xfId="9265" xr:uid="{00000000-0005-0000-0000-000030240000}"/>
    <cellStyle name="ScotchRule 2 13" xfId="9266" xr:uid="{00000000-0005-0000-0000-000031240000}"/>
    <cellStyle name="ScotchRule 2 14" xfId="9267" xr:uid="{00000000-0005-0000-0000-000032240000}"/>
    <cellStyle name="ScotchRule 2 15" xfId="9268" xr:uid="{00000000-0005-0000-0000-000033240000}"/>
    <cellStyle name="ScotchRule 2 16" xfId="9269" xr:uid="{00000000-0005-0000-0000-000034240000}"/>
    <cellStyle name="ScotchRule 2 17" xfId="9270" xr:uid="{00000000-0005-0000-0000-000035240000}"/>
    <cellStyle name="ScotchRule 2 18" xfId="9271" xr:uid="{00000000-0005-0000-0000-000036240000}"/>
    <cellStyle name="ScotchRule 2 19" xfId="9272" xr:uid="{00000000-0005-0000-0000-000037240000}"/>
    <cellStyle name="ScotchRule 2 2" xfId="9273" xr:uid="{00000000-0005-0000-0000-000038240000}"/>
    <cellStyle name="ScotchRule 2 20" xfId="9274" xr:uid="{00000000-0005-0000-0000-000039240000}"/>
    <cellStyle name="ScotchRule 2 21" xfId="9275" xr:uid="{00000000-0005-0000-0000-00003A240000}"/>
    <cellStyle name="ScotchRule 2 22" xfId="9276" xr:uid="{00000000-0005-0000-0000-00003B240000}"/>
    <cellStyle name="ScotchRule 2 3" xfId="9277" xr:uid="{00000000-0005-0000-0000-00003C240000}"/>
    <cellStyle name="ScotchRule 2 4" xfId="9278" xr:uid="{00000000-0005-0000-0000-00003D240000}"/>
    <cellStyle name="ScotchRule 2 5" xfId="9279" xr:uid="{00000000-0005-0000-0000-00003E240000}"/>
    <cellStyle name="ScotchRule 2 6" xfId="9280" xr:uid="{00000000-0005-0000-0000-00003F240000}"/>
    <cellStyle name="ScotchRule 2 7" xfId="9281" xr:uid="{00000000-0005-0000-0000-000040240000}"/>
    <cellStyle name="ScotchRule 2 8" xfId="9282" xr:uid="{00000000-0005-0000-0000-000041240000}"/>
    <cellStyle name="ScotchRule 2 9" xfId="9283" xr:uid="{00000000-0005-0000-0000-000042240000}"/>
    <cellStyle name="ScotchRule 20" xfId="9284" xr:uid="{00000000-0005-0000-0000-000043240000}"/>
    <cellStyle name="ScotchRule 21" xfId="9285" xr:uid="{00000000-0005-0000-0000-000044240000}"/>
    <cellStyle name="ScotchRule 22" xfId="9286" xr:uid="{00000000-0005-0000-0000-000045240000}"/>
    <cellStyle name="ScotchRule 23" xfId="9287" xr:uid="{00000000-0005-0000-0000-000046240000}"/>
    <cellStyle name="ScotchRule 24" xfId="9288" xr:uid="{00000000-0005-0000-0000-000047240000}"/>
    <cellStyle name="ScotchRule 25" xfId="9289" xr:uid="{00000000-0005-0000-0000-000048240000}"/>
    <cellStyle name="ScotchRule 26" xfId="9290" xr:uid="{00000000-0005-0000-0000-000049240000}"/>
    <cellStyle name="ScotchRule 27" xfId="9291" xr:uid="{00000000-0005-0000-0000-00004A240000}"/>
    <cellStyle name="ScotchRule 28" xfId="9292" xr:uid="{00000000-0005-0000-0000-00004B240000}"/>
    <cellStyle name="ScotchRule 29" xfId="9293" xr:uid="{00000000-0005-0000-0000-00004C240000}"/>
    <cellStyle name="ScotchRule 3" xfId="9294" xr:uid="{00000000-0005-0000-0000-00004D240000}"/>
    <cellStyle name="ScotchRule 3 10" xfId="9295" xr:uid="{00000000-0005-0000-0000-00004E240000}"/>
    <cellStyle name="ScotchRule 3 11" xfId="9296" xr:uid="{00000000-0005-0000-0000-00004F240000}"/>
    <cellStyle name="ScotchRule 3 12" xfId="9297" xr:uid="{00000000-0005-0000-0000-000050240000}"/>
    <cellStyle name="ScotchRule 3 13" xfId="9298" xr:uid="{00000000-0005-0000-0000-000051240000}"/>
    <cellStyle name="ScotchRule 3 14" xfId="9299" xr:uid="{00000000-0005-0000-0000-000052240000}"/>
    <cellStyle name="ScotchRule 3 15" xfId="9300" xr:uid="{00000000-0005-0000-0000-000053240000}"/>
    <cellStyle name="ScotchRule 3 16" xfId="9301" xr:uid="{00000000-0005-0000-0000-000054240000}"/>
    <cellStyle name="ScotchRule 3 17" xfId="9302" xr:uid="{00000000-0005-0000-0000-000055240000}"/>
    <cellStyle name="ScotchRule 3 18" xfId="9303" xr:uid="{00000000-0005-0000-0000-000056240000}"/>
    <cellStyle name="ScotchRule 3 19" xfId="9304" xr:uid="{00000000-0005-0000-0000-000057240000}"/>
    <cellStyle name="ScotchRule 3 2" xfId="9305" xr:uid="{00000000-0005-0000-0000-000058240000}"/>
    <cellStyle name="ScotchRule 3 20" xfId="9306" xr:uid="{00000000-0005-0000-0000-000059240000}"/>
    <cellStyle name="ScotchRule 3 21" xfId="9307" xr:uid="{00000000-0005-0000-0000-00005A240000}"/>
    <cellStyle name="ScotchRule 3 22" xfId="9308" xr:uid="{00000000-0005-0000-0000-00005B240000}"/>
    <cellStyle name="ScotchRule 3 3" xfId="9309" xr:uid="{00000000-0005-0000-0000-00005C240000}"/>
    <cellStyle name="ScotchRule 3 4" xfId="9310" xr:uid="{00000000-0005-0000-0000-00005D240000}"/>
    <cellStyle name="ScotchRule 3 5" xfId="9311" xr:uid="{00000000-0005-0000-0000-00005E240000}"/>
    <cellStyle name="ScotchRule 3 6" xfId="9312" xr:uid="{00000000-0005-0000-0000-00005F240000}"/>
    <cellStyle name="ScotchRule 3 7" xfId="9313" xr:uid="{00000000-0005-0000-0000-000060240000}"/>
    <cellStyle name="ScotchRule 3 8" xfId="9314" xr:uid="{00000000-0005-0000-0000-000061240000}"/>
    <cellStyle name="ScotchRule 3 9" xfId="9315" xr:uid="{00000000-0005-0000-0000-000062240000}"/>
    <cellStyle name="ScotchRule 30" xfId="9316" xr:uid="{00000000-0005-0000-0000-000063240000}"/>
    <cellStyle name="ScotchRule 31" xfId="9317" xr:uid="{00000000-0005-0000-0000-000064240000}"/>
    <cellStyle name="ScotchRule 32" xfId="9318" xr:uid="{00000000-0005-0000-0000-000065240000}"/>
    <cellStyle name="ScotchRule 33" xfId="9319" xr:uid="{00000000-0005-0000-0000-000066240000}"/>
    <cellStyle name="ScotchRule 34" xfId="9320" xr:uid="{00000000-0005-0000-0000-000067240000}"/>
    <cellStyle name="ScotchRule 35" xfId="9321" xr:uid="{00000000-0005-0000-0000-000068240000}"/>
    <cellStyle name="ScotchRule 36" xfId="9322" xr:uid="{00000000-0005-0000-0000-000069240000}"/>
    <cellStyle name="ScotchRule 37" xfId="9323" xr:uid="{00000000-0005-0000-0000-00006A240000}"/>
    <cellStyle name="ScotchRule 4" xfId="9324" xr:uid="{00000000-0005-0000-0000-00006B240000}"/>
    <cellStyle name="ScotchRule 4 10" xfId="9325" xr:uid="{00000000-0005-0000-0000-00006C240000}"/>
    <cellStyle name="ScotchRule 4 11" xfId="9326" xr:uid="{00000000-0005-0000-0000-00006D240000}"/>
    <cellStyle name="ScotchRule 4 12" xfId="9327" xr:uid="{00000000-0005-0000-0000-00006E240000}"/>
    <cellStyle name="ScotchRule 4 13" xfId="9328" xr:uid="{00000000-0005-0000-0000-00006F240000}"/>
    <cellStyle name="ScotchRule 4 14" xfId="9329" xr:uid="{00000000-0005-0000-0000-000070240000}"/>
    <cellStyle name="ScotchRule 4 15" xfId="9330" xr:uid="{00000000-0005-0000-0000-000071240000}"/>
    <cellStyle name="ScotchRule 4 16" xfId="9331" xr:uid="{00000000-0005-0000-0000-000072240000}"/>
    <cellStyle name="ScotchRule 4 17" xfId="9332" xr:uid="{00000000-0005-0000-0000-000073240000}"/>
    <cellStyle name="ScotchRule 4 18" xfId="9333" xr:uid="{00000000-0005-0000-0000-000074240000}"/>
    <cellStyle name="ScotchRule 4 19" xfId="9334" xr:uid="{00000000-0005-0000-0000-000075240000}"/>
    <cellStyle name="ScotchRule 4 2" xfId="9335" xr:uid="{00000000-0005-0000-0000-000076240000}"/>
    <cellStyle name="ScotchRule 4 20" xfId="9336" xr:uid="{00000000-0005-0000-0000-000077240000}"/>
    <cellStyle name="ScotchRule 4 21" xfId="9337" xr:uid="{00000000-0005-0000-0000-000078240000}"/>
    <cellStyle name="ScotchRule 4 22" xfId="9338" xr:uid="{00000000-0005-0000-0000-000079240000}"/>
    <cellStyle name="ScotchRule 4 3" xfId="9339" xr:uid="{00000000-0005-0000-0000-00007A240000}"/>
    <cellStyle name="ScotchRule 4 4" xfId="9340" xr:uid="{00000000-0005-0000-0000-00007B240000}"/>
    <cellStyle name="ScotchRule 4 5" xfId="9341" xr:uid="{00000000-0005-0000-0000-00007C240000}"/>
    <cellStyle name="ScotchRule 4 6" xfId="9342" xr:uid="{00000000-0005-0000-0000-00007D240000}"/>
    <cellStyle name="ScotchRule 4 7" xfId="9343" xr:uid="{00000000-0005-0000-0000-00007E240000}"/>
    <cellStyle name="ScotchRule 4 8" xfId="9344" xr:uid="{00000000-0005-0000-0000-00007F240000}"/>
    <cellStyle name="ScotchRule 4 9" xfId="9345" xr:uid="{00000000-0005-0000-0000-000080240000}"/>
    <cellStyle name="ScotchRule 5" xfId="9346" xr:uid="{00000000-0005-0000-0000-000081240000}"/>
    <cellStyle name="ScotchRule 5 10" xfId="9347" xr:uid="{00000000-0005-0000-0000-000082240000}"/>
    <cellStyle name="ScotchRule 5 11" xfId="9348" xr:uid="{00000000-0005-0000-0000-000083240000}"/>
    <cellStyle name="ScotchRule 5 12" xfId="9349" xr:uid="{00000000-0005-0000-0000-000084240000}"/>
    <cellStyle name="ScotchRule 5 13" xfId="9350" xr:uid="{00000000-0005-0000-0000-000085240000}"/>
    <cellStyle name="ScotchRule 5 14" xfId="9351" xr:uid="{00000000-0005-0000-0000-000086240000}"/>
    <cellStyle name="ScotchRule 5 15" xfId="9352" xr:uid="{00000000-0005-0000-0000-000087240000}"/>
    <cellStyle name="ScotchRule 5 16" xfId="9353" xr:uid="{00000000-0005-0000-0000-000088240000}"/>
    <cellStyle name="ScotchRule 5 17" xfId="9354" xr:uid="{00000000-0005-0000-0000-000089240000}"/>
    <cellStyle name="ScotchRule 5 18" xfId="9355" xr:uid="{00000000-0005-0000-0000-00008A240000}"/>
    <cellStyle name="ScotchRule 5 19" xfId="9356" xr:uid="{00000000-0005-0000-0000-00008B240000}"/>
    <cellStyle name="ScotchRule 5 2" xfId="9357" xr:uid="{00000000-0005-0000-0000-00008C240000}"/>
    <cellStyle name="ScotchRule 5 20" xfId="9358" xr:uid="{00000000-0005-0000-0000-00008D240000}"/>
    <cellStyle name="ScotchRule 5 21" xfId="9359" xr:uid="{00000000-0005-0000-0000-00008E240000}"/>
    <cellStyle name="ScotchRule 5 22" xfId="9360" xr:uid="{00000000-0005-0000-0000-00008F240000}"/>
    <cellStyle name="ScotchRule 5 3" xfId="9361" xr:uid="{00000000-0005-0000-0000-000090240000}"/>
    <cellStyle name="ScotchRule 5 4" xfId="9362" xr:uid="{00000000-0005-0000-0000-000091240000}"/>
    <cellStyle name="ScotchRule 5 5" xfId="9363" xr:uid="{00000000-0005-0000-0000-000092240000}"/>
    <cellStyle name="ScotchRule 5 6" xfId="9364" xr:uid="{00000000-0005-0000-0000-000093240000}"/>
    <cellStyle name="ScotchRule 5 7" xfId="9365" xr:uid="{00000000-0005-0000-0000-000094240000}"/>
    <cellStyle name="ScotchRule 5 8" xfId="9366" xr:uid="{00000000-0005-0000-0000-000095240000}"/>
    <cellStyle name="ScotchRule 5 9" xfId="9367" xr:uid="{00000000-0005-0000-0000-000096240000}"/>
    <cellStyle name="ScotchRule 6" xfId="9368" xr:uid="{00000000-0005-0000-0000-000097240000}"/>
    <cellStyle name="ScotchRule 6 10" xfId="9369" xr:uid="{00000000-0005-0000-0000-000098240000}"/>
    <cellStyle name="ScotchRule 6 11" xfId="9370" xr:uid="{00000000-0005-0000-0000-000099240000}"/>
    <cellStyle name="ScotchRule 6 12" xfId="9371" xr:uid="{00000000-0005-0000-0000-00009A240000}"/>
    <cellStyle name="ScotchRule 6 13" xfId="9372" xr:uid="{00000000-0005-0000-0000-00009B240000}"/>
    <cellStyle name="ScotchRule 6 14" xfId="9373" xr:uid="{00000000-0005-0000-0000-00009C240000}"/>
    <cellStyle name="ScotchRule 6 15" xfId="9374" xr:uid="{00000000-0005-0000-0000-00009D240000}"/>
    <cellStyle name="ScotchRule 6 16" xfId="9375" xr:uid="{00000000-0005-0000-0000-00009E240000}"/>
    <cellStyle name="ScotchRule 6 17" xfId="9376" xr:uid="{00000000-0005-0000-0000-00009F240000}"/>
    <cellStyle name="ScotchRule 6 18" xfId="9377" xr:uid="{00000000-0005-0000-0000-0000A0240000}"/>
    <cellStyle name="ScotchRule 6 19" xfId="9378" xr:uid="{00000000-0005-0000-0000-0000A1240000}"/>
    <cellStyle name="ScotchRule 6 2" xfId="9379" xr:uid="{00000000-0005-0000-0000-0000A2240000}"/>
    <cellStyle name="ScotchRule 6 20" xfId="9380" xr:uid="{00000000-0005-0000-0000-0000A3240000}"/>
    <cellStyle name="ScotchRule 6 21" xfId="9381" xr:uid="{00000000-0005-0000-0000-0000A4240000}"/>
    <cellStyle name="ScotchRule 6 22" xfId="9382" xr:uid="{00000000-0005-0000-0000-0000A5240000}"/>
    <cellStyle name="ScotchRule 6 3" xfId="9383" xr:uid="{00000000-0005-0000-0000-0000A6240000}"/>
    <cellStyle name="ScotchRule 6 4" xfId="9384" xr:uid="{00000000-0005-0000-0000-0000A7240000}"/>
    <cellStyle name="ScotchRule 6 5" xfId="9385" xr:uid="{00000000-0005-0000-0000-0000A8240000}"/>
    <cellStyle name="ScotchRule 6 6" xfId="9386" xr:uid="{00000000-0005-0000-0000-0000A9240000}"/>
    <cellStyle name="ScotchRule 6 7" xfId="9387" xr:uid="{00000000-0005-0000-0000-0000AA240000}"/>
    <cellStyle name="ScotchRule 6 8" xfId="9388" xr:uid="{00000000-0005-0000-0000-0000AB240000}"/>
    <cellStyle name="ScotchRule 6 9" xfId="9389" xr:uid="{00000000-0005-0000-0000-0000AC240000}"/>
    <cellStyle name="ScotchRule 7" xfId="9390" xr:uid="{00000000-0005-0000-0000-0000AD240000}"/>
    <cellStyle name="ScotchRule 7 10" xfId="9391" xr:uid="{00000000-0005-0000-0000-0000AE240000}"/>
    <cellStyle name="ScotchRule 7 11" xfId="9392" xr:uid="{00000000-0005-0000-0000-0000AF240000}"/>
    <cellStyle name="ScotchRule 7 12" xfId="9393" xr:uid="{00000000-0005-0000-0000-0000B0240000}"/>
    <cellStyle name="ScotchRule 7 13" xfId="9394" xr:uid="{00000000-0005-0000-0000-0000B1240000}"/>
    <cellStyle name="ScotchRule 7 14" xfId="9395" xr:uid="{00000000-0005-0000-0000-0000B2240000}"/>
    <cellStyle name="ScotchRule 7 15" xfId="9396" xr:uid="{00000000-0005-0000-0000-0000B3240000}"/>
    <cellStyle name="ScotchRule 7 16" xfId="9397" xr:uid="{00000000-0005-0000-0000-0000B4240000}"/>
    <cellStyle name="ScotchRule 7 17" xfId="9398" xr:uid="{00000000-0005-0000-0000-0000B5240000}"/>
    <cellStyle name="ScotchRule 7 18" xfId="9399" xr:uid="{00000000-0005-0000-0000-0000B6240000}"/>
    <cellStyle name="ScotchRule 7 19" xfId="9400" xr:uid="{00000000-0005-0000-0000-0000B7240000}"/>
    <cellStyle name="ScotchRule 7 2" xfId="9401" xr:uid="{00000000-0005-0000-0000-0000B8240000}"/>
    <cellStyle name="ScotchRule 7 20" xfId="9402" xr:uid="{00000000-0005-0000-0000-0000B9240000}"/>
    <cellStyle name="ScotchRule 7 21" xfId="9403" xr:uid="{00000000-0005-0000-0000-0000BA240000}"/>
    <cellStyle name="ScotchRule 7 22" xfId="9404" xr:uid="{00000000-0005-0000-0000-0000BB240000}"/>
    <cellStyle name="ScotchRule 7 3" xfId="9405" xr:uid="{00000000-0005-0000-0000-0000BC240000}"/>
    <cellStyle name="ScotchRule 7 4" xfId="9406" xr:uid="{00000000-0005-0000-0000-0000BD240000}"/>
    <cellStyle name="ScotchRule 7 5" xfId="9407" xr:uid="{00000000-0005-0000-0000-0000BE240000}"/>
    <cellStyle name="ScotchRule 7 6" xfId="9408" xr:uid="{00000000-0005-0000-0000-0000BF240000}"/>
    <cellStyle name="ScotchRule 7 7" xfId="9409" xr:uid="{00000000-0005-0000-0000-0000C0240000}"/>
    <cellStyle name="ScotchRule 7 8" xfId="9410" xr:uid="{00000000-0005-0000-0000-0000C1240000}"/>
    <cellStyle name="ScotchRule 7 9" xfId="9411" xr:uid="{00000000-0005-0000-0000-0000C2240000}"/>
    <cellStyle name="ScotchRule 8" xfId="9412" xr:uid="{00000000-0005-0000-0000-0000C3240000}"/>
    <cellStyle name="ScotchRule 8 10" xfId="9413" xr:uid="{00000000-0005-0000-0000-0000C4240000}"/>
    <cellStyle name="ScotchRule 8 11" xfId="9414" xr:uid="{00000000-0005-0000-0000-0000C5240000}"/>
    <cellStyle name="ScotchRule 8 12" xfId="9415" xr:uid="{00000000-0005-0000-0000-0000C6240000}"/>
    <cellStyle name="ScotchRule 8 13" xfId="9416" xr:uid="{00000000-0005-0000-0000-0000C7240000}"/>
    <cellStyle name="ScotchRule 8 14" xfId="9417" xr:uid="{00000000-0005-0000-0000-0000C8240000}"/>
    <cellStyle name="ScotchRule 8 15" xfId="9418" xr:uid="{00000000-0005-0000-0000-0000C9240000}"/>
    <cellStyle name="ScotchRule 8 16" xfId="9419" xr:uid="{00000000-0005-0000-0000-0000CA240000}"/>
    <cellStyle name="ScotchRule 8 17" xfId="9420" xr:uid="{00000000-0005-0000-0000-0000CB240000}"/>
    <cellStyle name="ScotchRule 8 18" xfId="9421" xr:uid="{00000000-0005-0000-0000-0000CC240000}"/>
    <cellStyle name="ScotchRule 8 19" xfId="9422" xr:uid="{00000000-0005-0000-0000-0000CD240000}"/>
    <cellStyle name="ScotchRule 8 2" xfId="9423" xr:uid="{00000000-0005-0000-0000-0000CE240000}"/>
    <cellStyle name="ScotchRule 8 20" xfId="9424" xr:uid="{00000000-0005-0000-0000-0000CF240000}"/>
    <cellStyle name="ScotchRule 8 21" xfId="9425" xr:uid="{00000000-0005-0000-0000-0000D0240000}"/>
    <cellStyle name="ScotchRule 8 22" xfId="9426" xr:uid="{00000000-0005-0000-0000-0000D1240000}"/>
    <cellStyle name="ScotchRule 8 3" xfId="9427" xr:uid="{00000000-0005-0000-0000-0000D2240000}"/>
    <cellStyle name="ScotchRule 8 4" xfId="9428" xr:uid="{00000000-0005-0000-0000-0000D3240000}"/>
    <cellStyle name="ScotchRule 8 5" xfId="9429" xr:uid="{00000000-0005-0000-0000-0000D4240000}"/>
    <cellStyle name="ScotchRule 8 6" xfId="9430" xr:uid="{00000000-0005-0000-0000-0000D5240000}"/>
    <cellStyle name="ScotchRule 8 7" xfId="9431" xr:uid="{00000000-0005-0000-0000-0000D6240000}"/>
    <cellStyle name="ScotchRule 8 8" xfId="9432" xr:uid="{00000000-0005-0000-0000-0000D7240000}"/>
    <cellStyle name="ScotchRule 8 9" xfId="9433" xr:uid="{00000000-0005-0000-0000-0000D8240000}"/>
    <cellStyle name="ScotchRule 9" xfId="9434" xr:uid="{00000000-0005-0000-0000-0000D9240000}"/>
    <cellStyle name="ScotchRule 9 10" xfId="9435" xr:uid="{00000000-0005-0000-0000-0000DA240000}"/>
    <cellStyle name="ScotchRule 9 11" xfId="9436" xr:uid="{00000000-0005-0000-0000-0000DB240000}"/>
    <cellStyle name="ScotchRule 9 12" xfId="9437" xr:uid="{00000000-0005-0000-0000-0000DC240000}"/>
    <cellStyle name="ScotchRule 9 13" xfId="9438" xr:uid="{00000000-0005-0000-0000-0000DD240000}"/>
    <cellStyle name="ScotchRule 9 14" xfId="9439" xr:uid="{00000000-0005-0000-0000-0000DE240000}"/>
    <cellStyle name="ScotchRule 9 15" xfId="9440" xr:uid="{00000000-0005-0000-0000-0000DF240000}"/>
    <cellStyle name="ScotchRule 9 16" xfId="9441" xr:uid="{00000000-0005-0000-0000-0000E0240000}"/>
    <cellStyle name="ScotchRule 9 17" xfId="9442" xr:uid="{00000000-0005-0000-0000-0000E1240000}"/>
    <cellStyle name="ScotchRule 9 18" xfId="9443" xr:uid="{00000000-0005-0000-0000-0000E2240000}"/>
    <cellStyle name="ScotchRule 9 19" xfId="9444" xr:uid="{00000000-0005-0000-0000-0000E3240000}"/>
    <cellStyle name="ScotchRule 9 2" xfId="9445" xr:uid="{00000000-0005-0000-0000-0000E4240000}"/>
    <cellStyle name="ScotchRule 9 20" xfId="9446" xr:uid="{00000000-0005-0000-0000-0000E5240000}"/>
    <cellStyle name="ScotchRule 9 21" xfId="9447" xr:uid="{00000000-0005-0000-0000-0000E6240000}"/>
    <cellStyle name="ScotchRule 9 22" xfId="9448" xr:uid="{00000000-0005-0000-0000-0000E7240000}"/>
    <cellStyle name="ScotchRule 9 3" xfId="9449" xr:uid="{00000000-0005-0000-0000-0000E8240000}"/>
    <cellStyle name="ScotchRule 9 4" xfId="9450" xr:uid="{00000000-0005-0000-0000-0000E9240000}"/>
    <cellStyle name="ScotchRule 9 5" xfId="9451" xr:uid="{00000000-0005-0000-0000-0000EA240000}"/>
    <cellStyle name="ScotchRule 9 6" xfId="9452" xr:uid="{00000000-0005-0000-0000-0000EB240000}"/>
    <cellStyle name="ScotchRule 9 7" xfId="9453" xr:uid="{00000000-0005-0000-0000-0000EC240000}"/>
    <cellStyle name="ScotchRule 9 8" xfId="9454" xr:uid="{00000000-0005-0000-0000-0000ED240000}"/>
    <cellStyle name="ScotchRule 9 9" xfId="9455" xr:uid="{00000000-0005-0000-0000-0000EE240000}"/>
    <cellStyle name="ScripFactor" xfId="9456" xr:uid="{00000000-0005-0000-0000-0000EF240000}"/>
    <cellStyle name="SectionHeading" xfId="9457" xr:uid="{00000000-0005-0000-0000-0000F0240000}"/>
    <cellStyle name="SectionHeading 10" xfId="9458" xr:uid="{00000000-0005-0000-0000-0000F1240000}"/>
    <cellStyle name="SectionHeading 2" xfId="9459" xr:uid="{00000000-0005-0000-0000-0000F2240000}"/>
    <cellStyle name="SectionHeading 2 10" xfId="9460" xr:uid="{00000000-0005-0000-0000-0000F3240000}"/>
    <cellStyle name="SectionHeading 2 11" xfId="9461" xr:uid="{00000000-0005-0000-0000-0000F4240000}"/>
    <cellStyle name="SectionHeading 2 12" xfId="9462" xr:uid="{00000000-0005-0000-0000-0000F5240000}"/>
    <cellStyle name="SectionHeading 2 2" xfId="9463" xr:uid="{00000000-0005-0000-0000-0000F6240000}"/>
    <cellStyle name="SectionHeading 2 3" xfId="9464" xr:uid="{00000000-0005-0000-0000-0000F7240000}"/>
    <cellStyle name="SectionHeading 2 4" xfId="9465" xr:uid="{00000000-0005-0000-0000-0000F8240000}"/>
    <cellStyle name="SectionHeading 2 5" xfId="9466" xr:uid="{00000000-0005-0000-0000-0000F9240000}"/>
    <cellStyle name="SectionHeading 2 6" xfId="9467" xr:uid="{00000000-0005-0000-0000-0000FA240000}"/>
    <cellStyle name="SectionHeading 2 7" xfId="9468" xr:uid="{00000000-0005-0000-0000-0000FB240000}"/>
    <cellStyle name="SectionHeading 2 8" xfId="9469" xr:uid="{00000000-0005-0000-0000-0000FC240000}"/>
    <cellStyle name="SectionHeading 2 9" xfId="9470" xr:uid="{00000000-0005-0000-0000-0000FD240000}"/>
    <cellStyle name="SectionHeading 3" xfId="9471" xr:uid="{00000000-0005-0000-0000-0000FE240000}"/>
    <cellStyle name="SectionHeading 3 10" xfId="9472" xr:uid="{00000000-0005-0000-0000-0000FF240000}"/>
    <cellStyle name="SectionHeading 3 11" xfId="9473" xr:uid="{00000000-0005-0000-0000-000000250000}"/>
    <cellStyle name="SectionHeading 3 12" xfId="9474" xr:uid="{00000000-0005-0000-0000-000001250000}"/>
    <cellStyle name="SectionHeading 3 13" xfId="9475" xr:uid="{00000000-0005-0000-0000-000002250000}"/>
    <cellStyle name="SectionHeading 3 14" xfId="9476" xr:uid="{00000000-0005-0000-0000-000003250000}"/>
    <cellStyle name="SectionHeading 3 15" xfId="9477" xr:uid="{00000000-0005-0000-0000-000004250000}"/>
    <cellStyle name="SectionHeading 3 16" xfId="9478" xr:uid="{00000000-0005-0000-0000-000005250000}"/>
    <cellStyle name="SectionHeading 3 17" xfId="9479" xr:uid="{00000000-0005-0000-0000-000006250000}"/>
    <cellStyle name="SectionHeading 3 18" xfId="9480" xr:uid="{00000000-0005-0000-0000-000007250000}"/>
    <cellStyle name="SectionHeading 3 2" xfId="9481" xr:uid="{00000000-0005-0000-0000-000008250000}"/>
    <cellStyle name="SectionHeading 3 3" xfId="9482" xr:uid="{00000000-0005-0000-0000-000009250000}"/>
    <cellStyle name="SectionHeading 3 4" xfId="9483" xr:uid="{00000000-0005-0000-0000-00000A250000}"/>
    <cellStyle name="SectionHeading 3 5" xfId="9484" xr:uid="{00000000-0005-0000-0000-00000B250000}"/>
    <cellStyle name="SectionHeading 3 6" xfId="9485" xr:uid="{00000000-0005-0000-0000-00000C250000}"/>
    <cellStyle name="SectionHeading 3 7" xfId="9486" xr:uid="{00000000-0005-0000-0000-00000D250000}"/>
    <cellStyle name="SectionHeading 3 8" xfId="9487" xr:uid="{00000000-0005-0000-0000-00000E250000}"/>
    <cellStyle name="SectionHeading 3 9" xfId="9488" xr:uid="{00000000-0005-0000-0000-00000F250000}"/>
    <cellStyle name="SectionHeading 4" xfId="9489" xr:uid="{00000000-0005-0000-0000-000010250000}"/>
    <cellStyle name="SectionHeading 4 2" xfId="9490" xr:uid="{00000000-0005-0000-0000-000011250000}"/>
    <cellStyle name="SectionHeading 4 3" xfId="9491" xr:uid="{00000000-0005-0000-0000-000012250000}"/>
    <cellStyle name="SectionHeading 4 4" xfId="9492" xr:uid="{00000000-0005-0000-0000-000013250000}"/>
    <cellStyle name="SectionHeading 4 5" xfId="9493" xr:uid="{00000000-0005-0000-0000-000014250000}"/>
    <cellStyle name="SectionHeading 4 6" xfId="9494" xr:uid="{00000000-0005-0000-0000-000015250000}"/>
    <cellStyle name="SectionHeading 5" xfId="9495" xr:uid="{00000000-0005-0000-0000-000016250000}"/>
    <cellStyle name="SectionHeading 5 10" xfId="9496" xr:uid="{00000000-0005-0000-0000-000017250000}"/>
    <cellStyle name="SectionHeading 5 11" xfId="9497" xr:uid="{00000000-0005-0000-0000-000018250000}"/>
    <cellStyle name="SectionHeading 5 12" xfId="9498" xr:uid="{00000000-0005-0000-0000-000019250000}"/>
    <cellStyle name="SectionHeading 5 13" xfId="9499" xr:uid="{00000000-0005-0000-0000-00001A250000}"/>
    <cellStyle name="SectionHeading 5 14" xfId="9500" xr:uid="{00000000-0005-0000-0000-00001B250000}"/>
    <cellStyle name="SectionHeading 5 15" xfId="9501" xr:uid="{00000000-0005-0000-0000-00001C250000}"/>
    <cellStyle name="SectionHeading 5 2" xfId="9502" xr:uid="{00000000-0005-0000-0000-00001D250000}"/>
    <cellStyle name="SectionHeading 5 3" xfId="9503" xr:uid="{00000000-0005-0000-0000-00001E250000}"/>
    <cellStyle name="SectionHeading 5 4" xfId="9504" xr:uid="{00000000-0005-0000-0000-00001F250000}"/>
    <cellStyle name="SectionHeading 5 5" xfId="9505" xr:uid="{00000000-0005-0000-0000-000020250000}"/>
    <cellStyle name="SectionHeading 5 6" xfId="9506" xr:uid="{00000000-0005-0000-0000-000021250000}"/>
    <cellStyle name="SectionHeading 5 7" xfId="9507" xr:uid="{00000000-0005-0000-0000-000022250000}"/>
    <cellStyle name="SectionHeading 5 8" xfId="9508" xr:uid="{00000000-0005-0000-0000-000023250000}"/>
    <cellStyle name="SectionHeading 5 9" xfId="9509" xr:uid="{00000000-0005-0000-0000-000024250000}"/>
    <cellStyle name="SectionHeading 6" xfId="9510" xr:uid="{00000000-0005-0000-0000-000025250000}"/>
    <cellStyle name="SectionHeading 7" xfId="9511" xr:uid="{00000000-0005-0000-0000-000026250000}"/>
    <cellStyle name="SectionHeading 8" xfId="9512" xr:uid="{00000000-0005-0000-0000-000027250000}"/>
    <cellStyle name="SectionHeading 9" xfId="9513" xr:uid="{00000000-0005-0000-0000-000028250000}"/>
    <cellStyle name="SEM-BPS-data" xfId="9514" xr:uid="{00000000-0005-0000-0000-000029250000}"/>
    <cellStyle name="SEM-BPS-head" xfId="9515" xr:uid="{00000000-0005-0000-0000-00002A250000}"/>
    <cellStyle name="SEM-BPS-headdata" xfId="9516" xr:uid="{00000000-0005-0000-0000-00002B250000}"/>
    <cellStyle name="SEM-BPS-headdata 2" xfId="9517" xr:uid="{00000000-0005-0000-0000-00002C250000}"/>
    <cellStyle name="SEM-BPS-headkey" xfId="9518" xr:uid="{00000000-0005-0000-0000-00002D250000}"/>
    <cellStyle name="SEM-BPS-input-on" xfId="9519" xr:uid="{00000000-0005-0000-0000-00002E250000}"/>
    <cellStyle name="SEM-BPS-input-on 2" xfId="9520" xr:uid="{00000000-0005-0000-0000-00002F250000}"/>
    <cellStyle name="SEM-BPS-key" xfId="9521" xr:uid="{00000000-0005-0000-0000-000030250000}"/>
    <cellStyle name="SEM-BPS-sub1" xfId="9522" xr:uid="{00000000-0005-0000-0000-000031250000}"/>
    <cellStyle name="SEM-BPS-sub2" xfId="9523" xr:uid="{00000000-0005-0000-0000-000032250000}"/>
    <cellStyle name="SEM-BPS-total" xfId="9524" xr:uid="{00000000-0005-0000-0000-000033250000}"/>
    <cellStyle name="Sheet Title" xfId="9525" xr:uid="{00000000-0005-0000-0000-000034250000}"/>
    <cellStyle name="Show_Sell" xfId="9526" xr:uid="{00000000-0005-0000-0000-000035250000}"/>
    <cellStyle name="Single Accounting" xfId="9527" xr:uid="{00000000-0005-0000-0000-000036250000}"/>
    <cellStyle name="small" xfId="9528" xr:uid="{00000000-0005-0000-0000-000037250000}"/>
    <cellStyle name="ssp " xfId="9529" xr:uid="{00000000-0005-0000-0000-000038250000}"/>
    <cellStyle name="ssp  2" xfId="9530" xr:uid="{00000000-0005-0000-0000-000039250000}"/>
    <cellStyle name="ssp  2 2" xfId="9531" xr:uid="{00000000-0005-0000-0000-00003A250000}"/>
    <cellStyle name="ssp  3" xfId="9532" xr:uid="{00000000-0005-0000-0000-00003B250000}"/>
    <cellStyle name="ssp  3 2" xfId="9533" xr:uid="{00000000-0005-0000-0000-00003C250000}"/>
    <cellStyle name="ssp  4" xfId="9534" xr:uid="{00000000-0005-0000-0000-00003D250000}"/>
    <cellStyle name="ssp  4 2" xfId="9535" xr:uid="{00000000-0005-0000-0000-00003E250000}"/>
    <cellStyle name="ssp  5" xfId="9536" xr:uid="{00000000-0005-0000-0000-00003F250000}"/>
    <cellStyle name="ssp  5 2" xfId="9537" xr:uid="{00000000-0005-0000-0000-000040250000}"/>
    <cellStyle name="ssp  6" xfId="9538" xr:uid="{00000000-0005-0000-0000-000041250000}"/>
    <cellStyle name="ssp  7" xfId="9539" xr:uid="{00000000-0005-0000-0000-000042250000}"/>
    <cellStyle name="ssp  8" xfId="9540" xr:uid="{00000000-0005-0000-0000-000043250000}"/>
    <cellStyle name="ssp  9" xfId="9541" xr:uid="{00000000-0005-0000-0000-000044250000}"/>
    <cellStyle name="Standard" xfId="9542" xr:uid="{00000000-0005-0000-0000-000045250000}"/>
    <cellStyle name="Straipsnis1" xfId="9543" xr:uid="{00000000-0005-0000-0000-000046250000}"/>
    <cellStyle name="Straipsnis4" xfId="9544" xr:uid="{00000000-0005-0000-0000-000047250000}"/>
    <cellStyle name="Style 1" xfId="9545" xr:uid="{00000000-0005-0000-0000-000048250000}"/>
    <cellStyle name="Style 1 2" xfId="9546" xr:uid="{00000000-0005-0000-0000-000049250000}"/>
    <cellStyle name="Style 21" xfId="9547" xr:uid="{00000000-0005-0000-0000-00004A250000}"/>
    <cellStyle name="Style 21 10" xfId="9548" xr:uid="{00000000-0005-0000-0000-00004B250000}"/>
    <cellStyle name="Style 21 11" xfId="9549" xr:uid="{00000000-0005-0000-0000-00004C250000}"/>
    <cellStyle name="Style 21 12" xfId="9550" xr:uid="{00000000-0005-0000-0000-00004D250000}"/>
    <cellStyle name="Style 21 13" xfId="9551" xr:uid="{00000000-0005-0000-0000-00004E250000}"/>
    <cellStyle name="Style 21 14" xfId="9552" xr:uid="{00000000-0005-0000-0000-00004F250000}"/>
    <cellStyle name="Style 21 15" xfId="9553" xr:uid="{00000000-0005-0000-0000-000050250000}"/>
    <cellStyle name="Style 21 16" xfId="9554" xr:uid="{00000000-0005-0000-0000-000051250000}"/>
    <cellStyle name="Style 21 17" xfId="9555" xr:uid="{00000000-0005-0000-0000-000052250000}"/>
    <cellStyle name="Style 21 18" xfId="9556" xr:uid="{00000000-0005-0000-0000-000053250000}"/>
    <cellStyle name="Style 21 19" xfId="9557" xr:uid="{00000000-0005-0000-0000-000054250000}"/>
    <cellStyle name="Style 21 2" xfId="9558" xr:uid="{00000000-0005-0000-0000-000055250000}"/>
    <cellStyle name="Style 21 2 10" xfId="9559" xr:uid="{00000000-0005-0000-0000-000056250000}"/>
    <cellStyle name="Style 21 2 11" xfId="9560" xr:uid="{00000000-0005-0000-0000-000057250000}"/>
    <cellStyle name="Style 21 2 12" xfId="9561" xr:uid="{00000000-0005-0000-0000-000058250000}"/>
    <cellStyle name="Style 21 2 13" xfId="9562" xr:uid="{00000000-0005-0000-0000-000059250000}"/>
    <cellStyle name="Style 21 2 14" xfId="9563" xr:uid="{00000000-0005-0000-0000-00005A250000}"/>
    <cellStyle name="Style 21 2 15" xfId="9564" xr:uid="{00000000-0005-0000-0000-00005B250000}"/>
    <cellStyle name="Style 21 2 16" xfId="9565" xr:uid="{00000000-0005-0000-0000-00005C250000}"/>
    <cellStyle name="Style 21 2 17" xfId="9566" xr:uid="{00000000-0005-0000-0000-00005D250000}"/>
    <cellStyle name="Style 21 2 18" xfId="9567" xr:uid="{00000000-0005-0000-0000-00005E250000}"/>
    <cellStyle name="Style 21 2 19" xfId="9568" xr:uid="{00000000-0005-0000-0000-00005F250000}"/>
    <cellStyle name="Style 21 2 2" xfId="9569" xr:uid="{00000000-0005-0000-0000-000060250000}"/>
    <cellStyle name="Style 21 2 20" xfId="9570" xr:uid="{00000000-0005-0000-0000-000061250000}"/>
    <cellStyle name="Style 21 2 21" xfId="9571" xr:uid="{00000000-0005-0000-0000-000062250000}"/>
    <cellStyle name="Style 21 2 22" xfId="9572" xr:uid="{00000000-0005-0000-0000-000063250000}"/>
    <cellStyle name="Style 21 2 3" xfId="9573" xr:uid="{00000000-0005-0000-0000-000064250000}"/>
    <cellStyle name="Style 21 2 4" xfId="9574" xr:uid="{00000000-0005-0000-0000-000065250000}"/>
    <cellStyle name="Style 21 2 5" xfId="9575" xr:uid="{00000000-0005-0000-0000-000066250000}"/>
    <cellStyle name="Style 21 2 6" xfId="9576" xr:uid="{00000000-0005-0000-0000-000067250000}"/>
    <cellStyle name="Style 21 2 7" xfId="9577" xr:uid="{00000000-0005-0000-0000-000068250000}"/>
    <cellStyle name="Style 21 2 8" xfId="9578" xr:uid="{00000000-0005-0000-0000-000069250000}"/>
    <cellStyle name="Style 21 2 9" xfId="9579" xr:uid="{00000000-0005-0000-0000-00006A250000}"/>
    <cellStyle name="Style 21 20" xfId="9580" xr:uid="{00000000-0005-0000-0000-00006B250000}"/>
    <cellStyle name="Style 21 21" xfId="9581" xr:uid="{00000000-0005-0000-0000-00006C250000}"/>
    <cellStyle name="Style 21 22" xfId="9582" xr:uid="{00000000-0005-0000-0000-00006D250000}"/>
    <cellStyle name="Style 21 23" xfId="9583" xr:uid="{00000000-0005-0000-0000-00006E250000}"/>
    <cellStyle name="Style 21 24" xfId="9584" xr:uid="{00000000-0005-0000-0000-00006F250000}"/>
    <cellStyle name="Style 21 25" xfId="9585" xr:uid="{00000000-0005-0000-0000-000070250000}"/>
    <cellStyle name="Style 21 26" xfId="9586" xr:uid="{00000000-0005-0000-0000-000071250000}"/>
    <cellStyle name="Style 21 27" xfId="9587" xr:uid="{00000000-0005-0000-0000-000072250000}"/>
    <cellStyle name="Style 21 28" xfId="9588" xr:uid="{00000000-0005-0000-0000-000073250000}"/>
    <cellStyle name="Style 21 29" xfId="9589" xr:uid="{00000000-0005-0000-0000-000074250000}"/>
    <cellStyle name="Style 21 3" xfId="9590" xr:uid="{00000000-0005-0000-0000-000075250000}"/>
    <cellStyle name="Style 21 3 10" xfId="9591" xr:uid="{00000000-0005-0000-0000-000076250000}"/>
    <cellStyle name="Style 21 3 11" xfId="9592" xr:uid="{00000000-0005-0000-0000-000077250000}"/>
    <cellStyle name="Style 21 3 12" xfId="9593" xr:uid="{00000000-0005-0000-0000-000078250000}"/>
    <cellStyle name="Style 21 3 13" xfId="9594" xr:uid="{00000000-0005-0000-0000-000079250000}"/>
    <cellStyle name="Style 21 3 14" xfId="9595" xr:uid="{00000000-0005-0000-0000-00007A250000}"/>
    <cellStyle name="Style 21 3 15" xfId="9596" xr:uid="{00000000-0005-0000-0000-00007B250000}"/>
    <cellStyle name="Style 21 3 16" xfId="9597" xr:uid="{00000000-0005-0000-0000-00007C250000}"/>
    <cellStyle name="Style 21 3 17" xfId="9598" xr:uid="{00000000-0005-0000-0000-00007D250000}"/>
    <cellStyle name="Style 21 3 18" xfId="9599" xr:uid="{00000000-0005-0000-0000-00007E250000}"/>
    <cellStyle name="Style 21 3 19" xfId="9600" xr:uid="{00000000-0005-0000-0000-00007F250000}"/>
    <cellStyle name="Style 21 3 2" xfId="9601" xr:uid="{00000000-0005-0000-0000-000080250000}"/>
    <cellStyle name="Style 21 3 20" xfId="9602" xr:uid="{00000000-0005-0000-0000-000081250000}"/>
    <cellStyle name="Style 21 3 21" xfId="9603" xr:uid="{00000000-0005-0000-0000-000082250000}"/>
    <cellStyle name="Style 21 3 22" xfId="9604" xr:uid="{00000000-0005-0000-0000-000083250000}"/>
    <cellStyle name="Style 21 3 3" xfId="9605" xr:uid="{00000000-0005-0000-0000-000084250000}"/>
    <cellStyle name="Style 21 3 4" xfId="9606" xr:uid="{00000000-0005-0000-0000-000085250000}"/>
    <cellStyle name="Style 21 3 5" xfId="9607" xr:uid="{00000000-0005-0000-0000-000086250000}"/>
    <cellStyle name="Style 21 3 6" xfId="9608" xr:uid="{00000000-0005-0000-0000-000087250000}"/>
    <cellStyle name="Style 21 3 7" xfId="9609" xr:uid="{00000000-0005-0000-0000-000088250000}"/>
    <cellStyle name="Style 21 3 8" xfId="9610" xr:uid="{00000000-0005-0000-0000-000089250000}"/>
    <cellStyle name="Style 21 3 9" xfId="9611" xr:uid="{00000000-0005-0000-0000-00008A250000}"/>
    <cellStyle name="Style 21 30" xfId="9612" xr:uid="{00000000-0005-0000-0000-00008B250000}"/>
    <cellStyle name="Style 21 31" xfId="9613" xr:uid="{00000000-0005-0000-0000-00008C250000}"/>
    <cellStyle name="Style 21 32" xfId="9614" xr:uid="{00000000-0005-0000-0000-00008D250000}"/>
    <cellStyle name="Style 21 33" xfId="9615" xr:uid="{00000000-0005-0000-0000-00008E250000}"/>
    <cellStyle name="Style 21 34" xfId="9616" xr:uid="{00000000-0005-0000-0000-00008F250000}"/>
    <cellStyle name="Style 21 35" xfId="9617" xr:uid="{00000000-0005-0000-0000-000090250000}"/>
    <cellStyle name="Style 21 4" xfId="9618" xr:uid="{00000000-0005-0000-0000-000091250000}"/>
    <cellStyle name="Style 21 4 10" xfId="9619" xr:uid="{00000000-0005-0000-0000-000092250000}"/>
    <cellStyle name="Style 21 4 11" xfId="9620" xr:uid="{00000000-0005-0000-0000-000093250000}"/>
    <cellStyle name="Style 21 4 12" xfId="9621" xr:uid="{00000000-0005-0000-0000-000094250000}"/>
    <cellStyle name="Style 21 4 13" xfId="9622" xr:uid="{00000000-0005-0000-0000-000095250000}"/>
    <cellStyle name="Style 21 4 14" xfId="9623" xr:uid="{00000000-0005-0000-0000-000096250000}"/>
    <cellStyle name="Style 21 4 15" xfId="9624" xr:uid="{00000000-0005-0000-0000-000097250000}"/>
    <cellStyle name="Style 21 4 16" xfId="9625" xr:uid="{00000000-0005-0000-0000-000098250000}"/>
    <cellStyle name="Style 21 4 17" xfId="9626" xr:uid="{00000000-0005-0000-0000-000099250000}"/>
    <cellStyle name="Style 21 4 18" xfId="9627" xr:uid="{00000000-0005-0000-0000-00009A250000}"/>
    <cellStyle name="Style 21 4 19" xfId="9628" xr:uid="{00000000-0005-0000-0000-00009B250000}"/>
    <cellStyle name="Style 21 4 2" xfId="9629" xr:uid="{00000000-0005-0000-0000-00009C250000}"/>
    <cellStyle name="Style 21 4 20" xfId="9630" xr:uid="{00000000-0005-0000-0000-00009D250000}"/>
    <cellStyle name="Style 21 4 21" xfId="9631" xr:uid="{00000000-0005-0000-0000-00009E250000}"/>
    <cellStyle name="Style 21 4 22" xfId="9632" xr:uid="{00000000-0005-0000-0000-00009F250000}"/>
    <cellStyle name="Style 21 4 3" xfId="9633" xr:uid="{00000000-0005-0000-0000-0000A0250000}"/>
    <cellStyle name="Style 21 4 4" xfId="9634" xr:uid="{00000000-0005-0000-0000-0000A1250000}"/>
    <cellStyle name="Style 21 4 5" xfId="9635" xr:uid="{00000000-0005-0000-0000-0000A2250000}"/>
    <cellStyle name="Style 21 4 6" xfId="9636" xr:uid="{00000000-0005-0000-0000-0000A3250000}"/>
    <cellStyle name="Style 21 4 7" xfId="9637" xr:uid="{00000000-0005-0000-0000-0000A4250000}"/>
    <cellStyle name="Style 21 4 8" xfId="9638" xr:uid="{00000000-0005-0000-0000-0000A5250000}"/>
    <cellStyle name="Style 21 4 9" xfId="9639" xr:uid="{00000000-0005-0000-0000-0000A6250000}"/>
    <cellStyle name="Style 21 5" xfId="9640" xr:uid="{00000000-0005-0000-0000-0000A7250000}"/>
    <cellStyle name="Style 21 5 10" xfId="9641" xr:uid="{00000000-0005-0000-0000-0000A8250000}"/>
    <cellStyle name="Style 21 5 11" xfId="9642" xr:uid="{00000000-0005-0000-0000-0000A9250000}"/>
    <cellStyle name="Style 21 5 12" xfId="9643" xr:uid="{00000000-0005-0000-0000-0000AA250000}"/>
    <cellStyle name="Style 21 5 13" xfId="9644" xr:uid="{00000000-0005-0000-0000-0000AB250000}"/>
    <cellStyle name="Style 21 5 14" xfId="9645" xr:uid="{00000000-0005-0000-0000-0000AC250000}"/>
    <cellStyle name="Style 21 5 15" xfId="9646" xr:uid="{00000000-0005-0000-0000-0000AD250000}"/>
    <cellStyle name="Style 21 5 16" xfId="9647" xr:uid="{00000000-0005-0000-0000-0000AE250000}"/>
    <cellStyle name="Style 21 5 17" xfId="9648" xr:uid="{00000000-0005-0000-0000-0000AF250000}"/>
    <cellStyle name="Style 21 5 18" xfId="9649" xr:uid="{00000000-0005-0000-0000-0000B0250000}"/>
    <cellStyle name="Style 21 5 19" xfId="9650" xr:uid="{00000000-0005-0000-0000-0000B1250000}"/>
    <cellStyle name="Style 21 5 2" xfId="9651" xr:uid="{00000000-0005-0000-0000-0000B2250000}"/>
    <cellStyle name="Style 21 5 20" xfId="9652" xr:uid="{00000000-0005-0000-0000-0000B3250000}"/>
    <cellStyle name="Style 21 5 21" xfId="9653" xr:uid="{00000000-0005-0000-0000-0000B4250000}"/>
    <cellStyle name="Style 21 5 22" xfId="9654" xr:uid="{00000000-0005-0000-0000-0000B5250000}"/>
    <cellStyle name="Style 21 5 3" xfId="9655" xr:uid="{00000000-0005-0000-0000-0000B6250000}"/>
    <cellStyle name="Style 21 5 4" xfId="9656" xr:uid="{00000000-0005-0000-0000-0000B7250000}"/>
    <cellStyle name="Style 21 5 5" xfId="9657" xr:uid="{00000000-0005-0000-0000-0000B8250000}"/>
    <cellStyle name="Style 21 5 6" xfId="9658" xr:uid="{00000000-0005-0000-0000-0000B9250000}"/>
    <cellStyle name="Style 21 5 7" xfId="9659" xr:uid="{00000000-0005-0000-0000-0000BA250000}"/>
    <cellStyle name="Style 21 5 8" xfId="9660" xr:uid="{00000000-0005-0000-0000-0000BB250000}"/>
    <cellStyle name="Style 21 5 9" xfId="9661" xr:uid="{00000000-0005-0000-0000-0000BC250000}"/>
    <cellStyle name="Style 21 6" xfId="9662" xr:uid="{00000000-0005-0000-0000-0000BD250000}"/>
    <cellStyle name="Style 21 6 10" xfId="9663" xr:uid="{00000000-0005-0000-0000-0000BE250000}"/>
    <cellStyle name="Style 21 6 11" xfId="9664" xr:uid="{00000000-0005-0000-0000-0000BF250000}"/>
    <cellStyle name="Style 21 6 12" xfId="9665" xr:uid="{00000000-0005-0000-0000-0000C0250000}"/>
    <cellStyle name="Style 21 6 13" xfId="9666" xr:uid="{00000000-0005-0000-0000-0000C1250000}"/>
    <cellStyle name="Style 21 6 14" xfId="9667" xr:uid="{00000000-0005-0000-0000-0000C2250000}"/>
    <cellStyle name="Style 21 6 15" xfId="9668" xr:uid="{00000000-0005-0000-0000-0000C3250000}"/>
    <cellStyle name="Style 21 6 16" xfId="9669" xr:uid="{00000000-0005-0000-0000-0000C4250000}"/>
    <cellStyle name="Style 21 6 17" xfId="9670" xr:uid="{00000000-0005-0000-0000-0000C5250000}"/>
    <cellStyle name="Style 21 6 18" xfId="9671" xr:uid="{00000000-0005-0000-0000-0000C6250000}"/>
    <cellStyle name="Style 21 6 19" xfId="9672" xr:uid="{00000000-0005-0000-0000-0000C7250000}"/>
    <cellStyle name="Style 21 6 2" xfId="9673" xr:uid="{00000000-0005-0000-0000-0000C8250000}"/>
    <cellStyle name="Style 21 6 20" xfId="9674" xr:uid="{00000000-0005-0000-0000-0000C9250000}"/>
    <cellStyle name="Style 21 6 21" xfId="9675" xr:uid="{00000000-0005-0000-0000-0000CA250000}"/>
    <cellStyle name="Style 21 6 22" xfId="9676" xr:uid="{00000000-0005-0000-0000-0000CB250000}"/>
    <cellStyle name="Style 21 6 3" xfId="9677" xr:uid="{00000000-0005-0000-0000-0000CC250000}"/>
    <cellStyle name="Style 21 6 4" xfId="9678" xr:uid="{00000000-0005-0000-0000-0000CD250000}"/>
    <cellStyle name="Style 21 6 5" xfId="9679" xr:uid="{00000000-0005-0000-0000-0000CE250000}"/>
    <cellStyle name="Style 21 6 6" xfId="9680" xr:uid="{00000000-0005-0000-0000-0000CF250000}"/>
    <cellStyle name="Style 21 6 7" xfId="9681" xr:uid="{00000000-0005-0000-0000-0000D0250000}"/>
    <cellStyle name="Style 21 6 8" xfId="9682" xr:uid="{00000000-0005-0000-0000-0000D1250000}"/>
    <cellStyle name="Style 21 6 9" xfId="9683" xr:uid="{00000000-0005-0000-0000-0000D2250000}"/>
    <cellStyle name="Style 21 7" xfId="9684" xr:uid="{00000000-0005-0000-0000-0000D3250000}"/>
    <cellStyle name="Style 21 7 10" xfId="9685" xr:uid="{00000000-0005-0000-0000-0000D4250000}"/>
    <cellStyle name="Style 21 7 11" xfId="9686" xr:uid="{00000000-0005-0000-0000-0000D5250000}"/>
    <cellStyle name="Style 21 7 12" xfId="9687" xr:uid="{00000000-0005-0000-0000-0000D6250000}"/>
    <cellStyle name="Style 21 7 13" xfId="9688" xr:uid="{00000000-0005-0000-0000-0000D7250000}"/>
    <cellStyle name="Style 21 7 14" xfId="9689" xr:uid="{00000000-0005-0000-0000-0000D8250000}"/>
    <cellStyle name="Style 21 7 15" xfId="9690" xr:uid="{00000000-0005-0000-0000-0000D9250000}"/>
    <cellStyle name="Style 21 7 16" xfId="9691" xr:uid="{00000000-0005-0000-0000-0000DA250000}"/>
    <cellStyle name="Style 21 7 17" xfId="9692" xr:uid="{00000000-0005-0000-0000-0000DB250000}"/>
    <cellStyle name="Style 21 7 18" xfId="9693" xr:uid="{00000000-0005-0000-0000-0000DC250000}"/>
    <cellStyle name="Style 21 7 19" xfId="9694" xr:uid="{00000000-0005-0000-0000-0000DD250000}"/>
    <cellStyle name="Style 21 7 2" xfId="9695" xr:uid="{00000000-0005-0000-0000-0000DE250000}"/>
    <cellStyle name="Style 21 7 20" xfId="9696" xr:uid="{00000000-0005-0000-0000-0000DF250000}"/>
    <cellStyle name="Style 21 7 21" xfId="9697" xr:uid="{00000000-0005-0000-0000-0000E0250000}"/>
    <cellStyle name="Style 21 7 22" xfId="9698" xr:uid="{00000000-0005-0000-0000-0000E1250000}"/>
    <cellStyle name="Style 21 7 3" xfId="9699" xr:uid="{00000000-0005-0000-0000-0000E2250000}"/>
    <cellStyle name="Style 21 7 4" xfId="9700" xr:uid="{00000000-0005-0000-0000-0000E3250000}"/>
    <cellStyle name="Style 21 7 5" xfId="9701" xr:uid="{00000000-0005-0000-0000-0000E4250000}"/>
    <cellStyle name="Style 21 7 6" xfId="9702" xr:uid="{00000000-0005-0000-0000-0000E5250000}"/>
    <cellStyle name="Style 21 7 7" xfId="9703" xr:uid="{00000000-0005-0000-0000-0000E6250000}"/>
    <cellStyle name="Style 21 7 8" xfId="9704" xr:uid="{00000000-0005-0000-0000-0000E7250000}"/>
    <cellStyle name="Style 21 7 9" xfId="9705" xr:uid="{00000000-0005-0000-0000-0000E8250000}"/>
    <cellStyle name="Style 21 8" xfId="9706" xr:uid="{00000000-0005-0000-0000-0000E9250000}"/>
    <cellStyle name="Style 21 8 10" xfId="9707" xr:uid="{00000000-0005-0000-0000-0000EA250000}"/>
    <cellStyle name="Style 21 8 11" xfId="9708" xr:uid="{00000000-0005-0000-0000-0000EB250000}"/>
    <cellStyle name="Style 21 8 12" xfId="9709" xr:uid="{00000000-0005-0000-0000-0000EC250000}"/>
    <cellStyle name="Style 21 8 13" xfId="9710" xr:uid="{00000000-0005-0000-0000-0000ED250000}"/>
    <cellStyle name="Style 21 8 14" xfId="9711" xr:uid="{00000000-0005-0000-0000-0000EE250000}"/>
    <cellStyle name="Style 21 8 15" xfId="9712" xr:uid="{00000000-0005-0000-0000-0000EF250000}"/>
    <cellStyle name="Style 21 8 16" xfId="9713" xr:uid="{00000000-0005-0000-0000-0000F0250000}"/>
    <cellStyle name="Style 21 8 17" xfId="9714" xr:uid="{00000000-0005-0000-0000-0000F1250000}"/>
    <cellStyle name="Style 21 8 18" xfId="9715" xr:uid="{00000000-0005-0000-0000-0000F2250000}"/>
    <cellStyle name="Style 21 8 19" xfId="9716" xr:uid="{00000000-0005-0000-0000-0000F3250000}"/>
    <cellStyle name="Style 21 8 2" xfId="9717" xr:uid="{00000000-0005-0000-0000-0000F4250000}"/>
    <cellStyle name="Style 21 8 20" xfId="9718" xr:uid="{00000000-0005-0000-0000-0000F5250000}"/>
    <cellStyle name="Style 21 8 21" xfId="9719" xr:uid="{00000000-0005-0000-0000-0000F6250000}"/>
    <cellStyle name="Style 21 8 22" xfId="9720" xr:uid="{00000000-0005-0000-0000-0000F7250000}"/>
    <cellStyle name="Style 21 8 3" xfId="9721" xr:uid="{00000000-0005-0000-0000-0000F8250000}"/>
    <cellStyle name="Style 21 8 4" xfId="9722" xr:uid="{00000000-0005-0000-0000-0000F9250000}"/>
    <cellStyle name="Style 21 8 5" xfId="9723" xr:uid="{00000000-0005-0000-0000-0000FA250000}"/>
    <cellStyle name="Style 21 8 6" xfId="9724" xr:uid="{00000000-0005-0000-0000-0000FB250000}"/>
    <cellStyle name="Style 21 8 7" xfId="9725" xr:uid="{00000000-0005-0000-0000-0000FC250000}"/>
    <cellStyle name="Style 21 8 8" xfId="9726" xr:uid="{00000000-0005-0000-0000-0000FD250000}"/>
    <cellStyle name="Style 21 8 9" xfId="9727" xr:uid="{00000000-0005-0000-0000-0000FE250000}"/>
    <cellStyle name="Style 21 9" xfId="9728" xr:uid="{00000000-0005-0000-0000-0000FF250000}"/>
    <cellStyle name="Style 21 9 10" xfId="9729" xr:uid="{00000000-0005-0000-0000-000000260000}"/>
    <cellStyle name="Style 21 9 11" xfId="9730" xr:uid="{00000000-0005-0000-0000-000001260000}"/>
    <cellStyle name="Style 21 9 12" xfId="9731" xr:uid="{00000000-0005-0000-0000-000002260000}"/>
    <cellStyle name="Style 21 9 13" xfId="9732" xr:uid="{00000000-0005-0000-0000-000003260000}"/>
    <cellStyle name="Style 21 9 14" xfId="9733" xr:uid="{00000000-0005-0000-0000-000004260000}"/>
    <cellStyle name="Style 21 9 15" xfId="9734" xr:uid="{00000000-0005-0000-0000-000005260000}"/>
    <cellStyle name="Style 21 9 16" xfId="9735" xr:uid="{00000000-0005-0000-0000-000006260000}"/>
    <cellStyle name="Style 21 9 17" xfId="9736" xr:uid="{00000000-0005-0000-0000-000007260000}"/>
    <cellStyle name="Style 21 9 18" xfId="9737" xr:uid="{00000000-0005-0000-0000-000008260000}"/>
    <cellStyle name="Style 21 9 19" xfId="9738" xr:uid="{00000000-0005-0000-0000-000009260000}"/>
    <cellStyle name="Style 21 9 2" xfId="9739" xr:uid="{00000000-0005-0000-0000-00000A260000}"/>
    <cellStyle name="Style 21 9 20" xfId="9740" xr:uid="{00000000-0005-0000-0000-00000B260000}"/>
    <cellStyle name="Style 21 9 21" xfId="9741" xr:uid="{00000000-0005-0000-0000-00000C260000}"/>
    <cellStyle name="Style 21 9 22" xfId="9742" xr:uid="{00000000-0005-0000-0000-00000D260000}"/>
    <cellStyle name="Style 21 9 3" xfId="9743" xr:uid="{00000000-0005-0000-0000-00000E260000}"/>
    <cellStyle name="Style 21 9 4" xfId="9744" xr:uid="{00000000-0005-0000-0000-00000F260000}"/>
    <cellStyle name="Style 21 9 5" xfId="9745" xr:uid="{00000000-0005-0000-0000-000010260000}"/>
    <cellStyle name="Style 21 9 6" xfId="9746" xr:uid="{00000000-0005-0000-0000-000011260000}"/>
    <cellStyle name="Style 21 9 7" xfId="9747" xr:uid="{00000000-0005-0000-0000-000012260000}"/>
    <cellStyle name="Style 21 9 8" xfId="9748" xr:uid="{00000000-0005-0000-0000-000013260000}"/>
    <cellStyle name="Style 21 9 9" xfId="9749" xr:uid="{00000000-0005-0000-0000-000014260000}"/>
    <cellStyle name="Style 22" xfId="9750" xr:uid="{00000000-0005-0000-0000-000015260000}"/>
    <cellStyle name="Style 22 10" xfId="9751" xr:uid="{00000000-0005-0000-0000-000016260000}"/>
    <cellStyle name="Style 22 11" xfId="9752" xr:uid="{00000000-0005-0000-0000-000017260000}"/>
    <cellStyle name="Style 22 12" xfId="9753" xr:uid="{00000000-0005-0000-0000-000018260000}"/>
    <cellStyle name="Style 22 13" xfId="9754" xr:uid="{00000000-0005-0000-0000-000019260000}"/>
    <cellStyle name="Style 22 14" xfId="9755" xr:uid="{00000000-0005-0000-0000-00001A260000}"/>
    <cellStyle name="Style 22 15" xfId="9756" xr:uid="{00000000-0005-0000-0000-00001B260000}"/>
    <cellStyle name="Style 22 16" xfId="9757" xr:uid="{00000000-0005-0000-0000-00001C260000}"/>
    <cellStyle name="Style 22 17" xfId="9758" xr:uid="{00000000-0005-0000-0000-00001D260000}"/>
    <cellStyle name="Style 22 18" xfId="9759" xr:uid="{00000000-0005-0000-0000-00001E260000}"/>
    <cellStyle name="Style 22 19" xfId="9760" xr:uid="{00000000-0005-0000-0000-00001F260000}"/>
    <cellStyle name="Style 22 2" xfId="9761" xr:uid="{00000000-0005-0000-0000-000020260000}"/>
    <cellStyle name="Style 22 2 10" xfId="9762" xr:uid="{00000000-0005-0000-0000-000021260000}"/>
    <cellStyle name="Style 22 2 11" xfId="9763" xr:uid="{00000000-0005-0000-0000-000022260000}"/>
    <cellStyle name="Style 22 2 12" xfId="9764" xr:uid="{00000000-0005-0000-0000-000023260000}"/>
    <cellStyle name="Style 22 2 13" xfId="9765" xr:uid="{00000000-0005-0000-0000-000024260000}"/>
    <cellStyle name="Style 22 2 14" xfId="9766" xr:uid="{00000000-0005-0000-0000-000025260000}"/>
    <cellStyle name="Style 22 2 15" xfId="9767" xr:uid="{00000000-0005-0000-0000-000026260000}"/>
    <cellStyle name="Style 22 2 16" xfId="9768" xr:uid="{00000000-0005-0000-0000-000027260000}"/>
    <cellStyle name="Style 22 2 17" xfId="9769" xr:uid="{00000000-0005-0000-0000-000028260000}"/>
    <cellStyle name="Style 22 2 18" xfId="9770" xr:uid="{00000000-0005-0000-0000-000029260000}"/>
    <cellStyle name="Style 22 2 19" xfId="9771" xr:uid="{00000000-0005-0000-0000-00002A260000}"/>
    <cellStyle name="Style 22 2 2" xfId="9772" xr:uid="{00000000-0005-0000-0000-00002B260000}"/>
    <cellStyle name="Style 22 2 20" xfId="9773" xr:uid="{00000000-0005-0000-0000-00002C260000}"/>
    <cellStyle name="Style 22 2 21" xfId="9774" xr:uid="{00000000-0005-0000-0000-00002D260000}"/>
    <cellStyle name="Style 22 2 22" xfId="9775" xr:uid="{00000000-0005-0000-0000-00002E260000}"/>
    <cellStyle name="Style 22 2 3" xfId="9776" xr:uid="{00000000-0005-0000-0000-00002F260000}"/>
    <cellStyle name="Style 22 2 4" xfId="9777" xr:uid="{00000000-0005-0000-0000-000030260000}"/>
    <cellStyle name="Style 22 2 5" xfId="9778" xr:uid="{00000000-0005-0000-0000-000031260000}"/>
    <cellStyle name="Style 22 2 6" xfId="9779" xr:uid="{00000000-0005-0000-0000-000032260000}"/>
    <cellStyle name="Style 22 2 7" xfId="9780" xr:uid="{00000000-0005-0000-0000-000033260000}"/>
    <cellStyle name="Style 22 2 8" xfId="9781" xr:uid="{00000000-0005-0000-0000-000034260000}"/>
    <cellStyle name="Style 22 2 9" xfId="9782" xr:uid="{00000000-0005-0000-0000-000035260000}"/>
    <cellStyle name="Style 22 20" xfId="9783" xr:uid="{00000000-0005-0000-0000-000036260000}"/>
    <cellStyle name="Style 22 21" xfId="9784" xr:uid="{00000000-0005-0000-0000-000037260000}"/>
    <cellStyle name="Style 22 22" xfId="9785" xr:uid="{00000000-0005-0000-0000-000038260000}"/>
    <cellStyle name="Style 22 23" xfId="9786" xr:uid="{00000000-0005-0000-0000-000039260000}"/>
    <cellStyle name="Style 22 24" xfId="9787" xr:uid="{00000000-0005-0000-0000-00003A260000}"/>
    <cellStyle name="Style 22 25" xfId="9788" xr:uid="{00000000-0005-0000-0000-00003B260000}"/>
    <cellStyle name="Style 22 26" xfId="9789" xr:uid="{00000000-0005-0000-0000-00003C260000}"/>
    <cellStyle name="Style 22 27" xfId="9790" xr:uid="{00000000-0005-0000-0000-00003D260000}"/>
    <cellStyle name="Style 22 28" xfId="9791" xr:uid="{00000000-0005-0000-0000-00003E260000}"/>
    <cellStyle name="Style 22 29" xfId="9792" xr:uid="{00000000-0005-0000-0000-00003F260000}"/>
    <cellStyle name="Style 22 3" xfId="9793" xr:uid="{00000000-0005-0000-0000-000040260000}"/>
    <cellStyle name="Style 22 3 10" xfId="9794" xr:uid="{00000000-0005-0000-0000-000041260000}"/>
    <cellStyle name="Style 22 3 11" xfId="9795" xr:uid="{00000000-0005-0000-0000-000042260000}"/>
    <cellStyle name="Style 22 3 12" xfId="9796" xr:uid="{00000000-0005-0000-0000-000043260000}"/>
    <cellStyle name="Style 22 3 13" xfId="9797" xr:uid="{00000000-0005-0000-0000-000044260000}"/>
    <cellStyle name="Style 22 3 14" xfId="9798" xr:uid="{00000000-0005-0000-0000-000045260000}"/>
    <cellStyle name="Style 22 3 15" xfId="9799" xr:uid="{00000000-0005-0000-0000-000046260000}"/>
    <cellStyle name="Style 22 3 16" xfId="9800" xr:uid="{00000000-0005-0000-0000-000047260000}"/>
    <cellStyle name="Style 22 3 17" xfId="9801" xr:uid="{00000000-0005-0000-0000-000048260000}"/>
    <cellStyle name="Style 22 3 18" xfId="9802" xr:uid="{00000000-0005-0000-0000-000049260000}"/>
    <cellStyle name="Style 22 3 19" xfId="9803" xr:uid="{00000000-0005-0000-0000-00004A260000}"/>
    <cellStyle name="Style 22 3 2" xfId="9804" xr:uid="{00000000-0005-0000-0000-00004B260000}"/>
    <cellStyle name="Style 22 3 20" xfId="9805" xr:uid="{00000000-0005-0000-0000-00004C260000}"/>
    <cellStyle name="Style 22 3 21" xfId="9806" xr:uid="{00000000-0005-0000-0000-00004D260000}"/>
    <cellStyle name="Style 22 3 22" xfId="9807" xr:uid="{00000000-0005-0000-0000-00004E260000}"/>
    <cellStyle name="Style 22 3 3" xfId="9808" xr:uid="{00000000-0005-0000-0000-00004F260000}"/>
    <cellStyle name="Style 22 3 4" xfId="9809" xr:uid="{00000000-0005-0000-0000-000050260000}"/>
    <cellStyle name="Style 22 3 5" xfId="9810" xr:uid="{00000000-0005-0000-0000-000051260000}"/>
    <cellStyle name="Style 22 3 6" xfId="9811" xr:uid="{00000000-0005-0000-0000-000052260000}"/>
    <cellStyle name="Style 22 3 7" xfId="9812" xr:uid="{00000000-0005-0000-0000-000053260000}"/>
    <cellStyle name="Style 22 3 8" xfId="9813" xr:uid="{00000000-0005-0000-0000-000054260000}"/>
    <cellStyle name="Style 22 3 9" xfId="9814" xr:uid="{00000000-0005-0000-0000-000055260000}"/>
    <cellStyle name="Style 22 30" xfId="9815" xr:uid="{00000000-0005-0000-0000-000056260000}"/>
    <cellStyle name="Style 22 31" xfId="9816" xr:uid="{00000000-0005-0000-0000-000057260000}"/>
    <cellStyle name="Style 22 32" xfId="9817" xr:uid="{00000000-0005-0000-0000-000058260000}"/>
    <cellStyle name="Style 22 33" xfId="9818" xr:uid="{00000000-0005-0000-0000-000059260000}"/>
    <cellStyle name="Style 22 34" xfId="9819" xr:uid="{00000000-0005-0000-0000-00005A260000}"/>
    <cellStyle name="Style 22 35" xfId="9820" xr:uid="{00000000-0005-0000-0000-00005B260000}"/>
    <cellStyle name="Style 22 4" xfId="9821" xr:uid="{00000000-0005-0000-0000-00005C260000}"/>
    <cellStyle name="Style 22 4 10" xfId="9822" xr:uid="{00000000-0005-0000-0000-00005D260000}"/>
    <cellStyle name="Style 22 4 11" xfId="9823" xr:uid="{00000000-0005-0000-0000-00005E260000}"/>
    <cellStyle name="Style 22 4 12" xfId="9824" xr:uid="{00000000-0005-0000-0000-00005F260000}"/>
    <cellStyle name="Style 22 4 13" xfId="9825" xr:uid="{00000000-0005-0000-0000-000060260000}"/>
    <cellStyle name="Style 22 4 14" xfId="9826" xr:uid="{00000000-0005-0000-0000-000061260000}"/>
    <cellStyle name="Style 22 4 15" xfId="9827" xr:uid="{00000000-0005-0000-0000-000062260000}"/>
    <cellStyle name="Style 22 4 16" xfId="9828" xr:uid="{00000000-0005-0000-0000-000063260000}"/>
    <cellStyle name="Style 22 4 17" xfId="9829" xr:uid="{00000000-0005-0000-0000-000064260000}"/>
    <cellStyle name="Style 22 4 18" xfId="9830" xr:uid="{00000000-0005-0000-0000-000065260000}"/>
    <cellStyle name="Style 22 4 19" xfId="9831" xr:uid="{00000000-0005-0000-0000-000066260000}"/>
    <cellStyle name="Style 22 4 2" xfId="9832" xr:uid="{00000000-0005-0000-0000-000067260000}"/>
    <cellStyle name="Style 22 4 20" xfId="9833" xr:uid="{00000000-0005-0000-0000-000068260000}"/>
    <cellStyle name="Style 22 4 21" xfId="9834" xr:uid="{00000000-0005-0000-0000-000069260000}"/>
    <cellStyle name="Style 22 4 22" xfId="9835" xr:uid="{00000000-0005-0000-0000-00006A260000}"/>
    <cellStyle name="Style 22 4 3" xfId="9836" xr:uid="{00000000-0005-0000-0000-00006B260000}"/>
    <cellStyle name="Style 22 4 4" xfId="9837" xr:uid="{00000000-0005-0000-0000-00006C260000}"/>
    <cellStyle name="Style 22 4 5" xfId="9838" xr:uid="{00000000-0005-0000-0000-00006D260000}"/>
    <cellStyle name="Style 22 4 6" xfId="9839" xr:uid="{00000000-0005-0000-0000-00006E260000}"/>
    <cellStyle name="Style 22 4 7" xfId="9840" xr:uid="{00000000-0005-0000-0000-00006F260000}"/>
    <cellStyle name="Style 22 4 8" xfId="9841" xr:uid="{00000000-0005-0000-0000-000070260000}"/>
    <cellStyle name="Style 22 4 9" xfId="9842" xr:uid="{00000000-0005-0000-0000-000071260000}"/>
    <cellStyle name="Style 22 5" xfId="9843" xr:uid="{00000000-0005-0000-0000-000072260000}"/>
    <cellStyle name="Style 22 5 10" xfId="9844" xr:uid="{00000000-0005-0000-0000-000073260000}"/>
    <cellStyle name="Style 22 5 11" xfId="9845" xr:uid="{00000000-0005-0000-0000-000074260000}"/>
    <cellStyle name="Style 22 5 12" xfId="9846" xr:uid="{00000000-0005-0000-0000-000075260000}"/>
    <cellStyle name="Style 22 5 13" xfId="9847" xr:uid="{00000000-0005-0000-0000-000076260000}"/>
    <cellStyle name="Style 22 5 14" xfId="9848" xr:uid="{00000000-0005-0000-0000-000077260000}"/>
    <cellStyle name="Style 22 5 15" xfId="9849" xr:uid="{00000000-0005-0000-0000-000078260000}"/>
    <cellStyle name="Style 22 5 16" xfId="9850" xr:uid="{00000000-0005-0000-0000-000079260000}"/>
    <cellStyle name="Style 22 5 17" xfId="9851" xr:uid="{00000000-0005-0000-0000-00007A260000}"/>
    <cellStyle name="Style 22 5 18" xfId="9852" xr:uid="{00000000-0005-0000-0000-00007B260000}"/>
    <cellStyle name="Style 22 5 19" xfId="9853" xr:uid="{00000000-0005-0000-0000-00007C260000}"/>
    <cellStyle name="Style 22 5 2" xfId="9854" xr:uid="{00000000-0005-0000-0000-00007D260000}"/>
    <cellStyle name="Style 22 5 20" xfId="9855" xr:uid="{00000000-0005-0000-0000-00007E260000}"/>
    <cellStyle name="Style 22 5 21" xfId="9856" xr:uid="{00000000-0005-0000-0000-00007F260000}"/>
    <cellStyle name="Style 22 5 22" xfId="9857" xr:uid="{00000000-0005-0000-0000-000080260000}"/>
    <cellStyle name="Style 22 5 3" xfId="9858" xr:uid="{00000000-0005-0000-0000-000081260000}"/>
    <cellStyle name="Style 22 5 4" xfId="9859" xr:uid="{00000000-0005-0000-0000-000082260000}"/>
    <cellStyle name="Style 22 5 5" xfId="9860" xr:uid="{00000000-0005-0000-0000-000083260000}"/>
    <cellStyle name="Style 22 5 6" xfId="9861" xr:uid="{00000000-0005-0000-0000-000084260000}"/>
    <cellStyle name="Style 22 5 7" xfId="9862" xr:uid="{00000000-0005-0000-0000-000085260000}"/>
    <cellStyle name="Style 22 5 8" xfId="9863" xr:uid="{00000000-0005-0000-0000-000086260000}"/>
    <cellStyle name="Style 22 5 9" xfId="9864" xr:uid="{00000000-0005-0000-0000-000087260000}"/>
    <cellStyle name="Style 22 6" xfId="9865" xr:uid="{00000000-0005-0000-0000-000088260000}"/>
    <cellStyle name="Style 22 6 10" xfId="9866" xr:uid="{00000000-0005-0000-0000-000089260000}"/>
    <cellStyle name="Style 22 6 11" xfId="9867" xr:uid="{00000000-0005-0000-0000-00008A260000}"/>
    <cellStyle name="Style 22 6 12" xfId="9868" xr:uid="{00000000-0005-0000-0000-00008B260000}"/>
    <cellStyle name="Style 22 6 13" xfId="9869" xr:uid="{00000000-0005-0000-0000-00008C260000}"/>
    <cellStyle name="Style 22 6 14" xfId="9870" xr:uid="{00000000-0005-0000-0000-00008D260000}"/>
    <cellStyle name="Style 22 6 15" xfId="9871" xr:uid="{00000000-0005-0000-0000-00008E260000}"/>
    <cellStyle name="Style 22 6 16" xfId="9872" xr:uid="{00000000-0005-0000-0000-00008F260000}"/>
    <cellStyle name="Style 22 6 17" xfId="9873" xr:uid="{00000000-0005-0000-0000-000090260000}"/>
    <cellStyle name="Style 22 6 18" xfId="9874" xr:uid="{00000000-0005-0000-0000-000091260000}"/>
    <cellStyle name="Style 22 6 19" xfId="9875" xr:uid="{00000000-0005-0000-0000-000092260000}"/>
    <cellStyle name="Style 22 6 2" xfId="9876" xr:uid="{00000000-0005-0000-0000-000093260000}"/>
    <cellStyle name="Style 22 6 20" xfId="9877" xr:uid="{00000000-0005-0000-0000-000094260000}"/>
    <cellStyle name="Style 22 6 21" xfId="9878" xr:uid="{00000000-0005-0000-0000-000095260000}"/>
    <cellStyle name="Style 22 6 22" xfId="9879" xr:uid="{00000000-0005-0000-0000-000096260000}"/>
    <cellStyle name="Style 22 6 3" xfId="9880" xr:uid="{00000000-0005-0000-0000-000097260000}"/>
    <cellStyle name="Style 22 6 4" xfId="9881" xr:uid="{00000000-0005-0000-0000-000098260000}"/>
    <cellStyle name="Style 22 6 5" xfId="9882" xr:uid="{00000000-0005-0000-0000-000099260000}"/>
    <cellStyle name="Style 22 6 6" xfId="9883" xr:uid="{00000000-0005-0000-0000-00009A260000}"/>
    <cellStyle name="Style 22 6 7" xfId="9884" xr:uid="{00000000-0005-0000-0000-00009B260000}"/>
    <cellStyle name="Style 22 6 8" xfId="9885" xr:uid="{00000000-0005-0000-0000-00009C260000}"/>
    <cellStyle name="Style 22 6 9" xfId="9886" xr:uid="{00000000-0005-0000-0000-00009D260000}"/>
    <cellStyle name="Style 22 7" xfId="9887" xr:uid="{00000000-0005-0000-0000-00009E260000}"/>
    <cellStyle name="Style 22 7 10" xfId="9888" xr:uid="{00000000-0005-0000-0000-00009F260000}"/>
    <cellStyle name="Style 22 7 11" xfId="9889" xr:uid="{00000000-0005-0000-0000-0000A0260000}"/>
    <cellStyle name="Style 22 7 12" xfId="9890" xr:uid="{00000000-0005-0000-0000-0000A1260000}"/>
    <cellStyle name="Style 22 7 13" xfId="9891" xr:uid="{00000000-0005-0000-0000-0000A2260000}"/>
    <cellStyle name="Style 22 7 14" xfId="9892" xr:uid="{00000000-0005-0000-0000-0000A3260000}"/>
    <cellStyle name="Style 22 7 15" xfId="9893" xr:uid="{00000000-0005-0000-0000-0000A4260000}"/>
    <cellStyle name="Style 22 7 16" xfId="9894" xr:uid="{00000000-0005-0000-0000-0000A5260000}"/>
    <cellStyle name="Style 22 7 17" xfId="9895" xr:uid="{00000000-0005-0000-0000-0000A6260000}"/>
    <cellStyle name="Style 22 7 18" xfId="9896" xr:uid="{00000000-0005-0000-0000-0000A7260000}"/>
    <cellStyle name="Style 22 7 19" xfId="9897" xr:uid="{00000000-0005-0000-0000-0000A8260000}"/>
    <cellStyle name="Style 22 7 2" xfId="9898" xr:uid="{00000000-0005-0000-0000-0000A9260000}"/>
    <cellStyle name="Style 22 7 20" xfId="9899" xr:uid="{00000000-0005-0000-0000-0000AA260000}"/>
    <cellStyle name="Style 22 7 21" xfId="9900" xr:uid="{00000000-0005-0000-0000-0000AB260000}"/>
    <cellStyle name="Style 22 7 22" xfId="9901" xr:uid="{00000000-0005-0000-0000-0000AC260000}"/>
    <cellStyle name="Style 22 7 3" xfId="9902" xr:uid="{00000000-0005-0000-0000-0000AD260000}"/>
    <cellStyle name="Style 22 7 4" xfId="9903" xr:uid="{00000000-0005-0000-0000-0000AE260000}"/>
    <cellStyle name="Style 22 7 5" xfId="9904" xr:uid="{00000000-0005-0000-0000-0000AF260000}"/>
    <cellStyle name="Style 22 7 6" xfId="9905" xr:uid="{00000000-0005-0000-0000-0000B0260000}"/>
    <cellStyle name="Style 22 7 7" xfId="9906" xr:uid="{00000000-0005-0000-0000-0000B1260000}"/>
    <cellStyle name="Style 22 7 8" xfId="9907" xr:uid="{00000000-0005-0000-0000-0000B2260000}"/>
    <cellStyle name="Style 22 7 9" xfId="9908" xr:uid="{00000000-0005-0000-0000-0000B3260000}"/>
    <cellStyle name="Style 22 8" xfId="9909" xr:uid="{00000000-0005-0000-0000-0000B4260000}"/>
    <cellStyle name="Style 22 8 10" xfId="9910" xr:uid="{00000000-0005-0000-0000-0000B5260000}"/>
    <cellStyle name="Style 22 8 11" xfId="9911" xr:uid="{00000000-0005-0000-0000-0000B6260000}"/>
    <cellStyle name="Style 22 8 12" xfId="9912" xr:uid="{00000000-0005-0000-0000-0000B7260000}"/>
    <cellStyle name="Style 22 8 13" xfId="9913" xr:uid="{00000000-0005-0000-0000-0000B8260000}"/>
    <cellStyle name="Style 22 8 14" xfId="9914" xr:uid="{00000000-0005-0000-0000-0000B9260000}"/>
    <cellStyle name="Style 22 8 15" xfId="9915" xr:uid="{00000000-0005-0000-0000-0000BA260000}"/>
    <cellStyle name="Style 22 8 16" xfId="9916" xr:uid="{00000000-0005-0000-0000-0000BB260000}"/>
    <cellStyle name="Style 22 8 17" xfId="9917" xr:uid="{00000000-0005-0000-0000-0000BC260000}"/>
    <cellStyle name="Style 22 8 18" xfId="9918" xr:uid="{00000000-0005-0000-0000-0000BD260000}"/>
    <cellStyle name="Style 22 8 19" xfId="9919" xr:uid="{00000000-0005-0000-0000-0000BE260000}"/>
    <cellStyle name="Style 22 8 2" xfId="9920" xr:uid="{00000000-0005-0000-0000-0000BF260000}"/>
    <cellStyle name="Style 22 8 20" xfId="9921" xr:uid="{00000000-0005-0000-0000-0000C0260000}"/>
    <cellStyle name="Style 22 8 21" xfId="9922" xr:uid="{00000000-0005-0000-0000-0000C1260000}"/>
    <cellStyle name="Style 22 8 22" xfId="9923" xr:uid="{00000000-0005-0000-0000-0000C2260000}"/>
    <cellStyle name="Style 22 8 3" xfId="9924" xr:uid="{00000000-0005-0000-0000-0000C3260000}"/>
    <cellStyle name="Style 22 8 4" xfId="9925" xr:uid="{00000000-0005-0000-0000-0000C4260000}"/>
    <cellStyle name="Style 22 8 5" xfId="9926" xr:uid="{00000000-0005-0000-0000-0000C5260000}"/>
    <cellStyle name="Style 22 8 6" xfId="9927" xr:uid="{00000000-0005-0000-0000-0000C6260000}"/>
    <cellStyle name="Style 22 8 7" xfId="9928" xr:uid="{00000000-0005-0000-0000-0000C7260000}"/>
    <cellStyle name="Style 22 8 8" xfId="9929" xr:uid="{00000000-0005-0000-0000-0000C8260000}"/>
    <cellStyle name="Style 22 8 9" xfId="9930" xr:uid="{00000000-0005-0000-0000-0000C9260000}"/>
    <cellStyle name="Style 22 9" xfId="9931" xr:uid="{00000000-0005-0000-0000-0000CA260000}"/>
    <cellStyle name="Style 22 9 10" xfId="9932" xr:uid="{00000000-0005-0000-0000-0000CB260000}"/>
    <cellStyle name="Style 22 9 11" xfId="9933" xr:uid="{00000000-0005-0000-0000-0000CC260000}"/>
    <cellStyle name="Style 22 9 12" xfId="9934" xr:uid="{00000000-0005-0000-0000-0000CD260000}"/>
    <cellStyle name="Style 22 9 13" xfId="9935" xr:uid="{00000000-0005-0000-0000-0000CE260000}"/>
    <cellStyle name="Style 22 9 14" xfId="9936" xr:uid="{00000000-0005-0000-0000-0000CF260000}"/>
    <cellStyle name="Style 22 9 15" xfId="9937" xr:uid="{00000000-0005-0000-0000-0000D0260000}"/>
    <cellStyle name="Style 22 9 16" xfId="9938" xr:uid="{00000000-0005-0000-0000-0000D1260000}"/>
    <cellStyle name="Style 22 9 17" xfId="9939" xr:uid="{00000000-0005-0000-0000-0000D2260000}"/>
    <cellStyle name="Style 22 9 18" xfId="9940" xr:uid="{00000000-0005-0000-0000-0000D3260000}"/>
    <cellStyle name="Style 22 9 19" xfId="9941" xr:uid="{00000000-0005-0000-0000-0000D4260000}"/>
    <cellStyle name="Style 22 9 2" xfId="9942" xr:uid="{00000000-0005-0000-0000-0000D5260000}"/>
    <cellStyle name="Style 22 9 20" xfId="9943" xr:uid="{00000000-0005-0000-0000-0000D6260000}"/>
    <cellStyle name="Style 22 9 21" xfId="9944" xr:uid="{00000000-0005-0000-0000-0000D7260000}"/>
    <cellStyle name="Style 22 9 22" xfId="9945" xr:uid="{00000000-0005-0000-0000-0000D8260000}"/>
    <cellStyle name="Style 22 9 3" xfId="9946" xr:uid="{00000000-0005-0000-0000-0000D9260000}"/>
    <cellStyle name="Style 22 9 4" xfId="9947" xr:uid="{00000000-0005-0000-0000-0000DA260000}"/>
    <cellStyle name="Style 22 9 5" xfId="9948" xr:uid="{00000000-0005-0000-0000-0000DB260000}"/>
    <cellStyle name="Style 22 9 6" xfId="9949" xr:uid="{00000000-0005-0000-0000-0000DC260000}"/>
    <cellStyle name="Style 22 9 7" xfId="9950" xr:uid="{00000000-0005-0000-0000-0000DD260000}"/>
    <cellStyle name="Style 22 9 8" xfId="9951" xr:uid="{00000000-0005-0000-0000-0000DE260000}"/>
    <cellStyle name="Style 22 9 9" xfId="9952" xr:uid="{00000000-0005-0000-0000-0000DF260000}"/>
    <cellStyle name="Style 23" xfId="9953" xr:uid="{00000000-0005-0000-0000-0000E0260000}"/>
    <cellStyle name="Style 24" xfId="9954" xr:uid="{00000000-0005-0000-0000-0000E1260000}"/>
    <cellStyle name="Style 25" xfId="9955" xr:uid="{00000000-0005-0000-0000-0000E2260000}"/>
    <cellStyle name="Style 26" xfId="9956" xr:uid="{00000000-0005-0000-0000-0000E3260000}"/>
    <cellStyle name="Style 27" xfId="9957" xr:uid="{00000000-0005-0000-0000-0000E4260000}"/>
    <cellStyle name="Style 28" xfId="9958" xr:uid="{00000000-0005-0000-0000-0000E5260000}"/>
    <cellStyle name="Style 29" xfId="9959" xr:uid="{00000000-0005-0000-0000-0000E6260000}"/>
    <cellStyle name="Style 30" xfId="9960" xr:uid="{00000000-0005-0000-0000-0000E7260000}"/>
    <cellStyle name="Style 31" xfId="9961" xr:uid="{00000000-0005-0000-0000-0000E8260000}"/>
    <cellStyle name="Style 32" xfId="9962" xr:uid="{00000000-0005-0000-0000-0000E9260000}"/>
    <cellStyle name="Style 33" xfId="9963" xr:uid="{00000000-0005-0000-0000-0000EA260000}"/>
    <cellStyle name="Style 34" xfId="9964" xr:uid="{00000000-0005-0000-0000-0000EB260000}"/>
    <cellStyle name="Style 35" xfId="9965" xr:uid="{00000000-0005-0000-0000-0000EC260000}"/>
    <cellStyle name="STYLE1 - Style1" xfId="9966" xr:uid="{00000000-0005-0000-0000-0000ED260000}"/>
    <cellStyle name="styleColumnTitles" xfId="9967" xr:uid="{00000000-0005-0000-0000-0000EE260000}"/>
    <cellStyle name="styleDateRange" xfId="9968" xr:uid="{00000000-0005-0000-0000-0000EF260000}"/>
    <cellStyle name="styleHidden" xfId="9969" xr:uid="{00000000-0005-0000-0000-0000F0260000}"/>
    <cellStyle name="styleNormal" xfId="9970" xr:uid="{00000000-0005-0000-0000-0000F1260000}"/>
    <cellStyle name="styleSeriesAttributes" xfId="9971" xr:uid="{00000000-0005-0000-0000-0000F2260000}"/>
    <cellStyle name="styleSeriesData" xfId="9972" xr:uid="{00000000-0005-0000-0000-0000F3260000}"/>
    <cellStyle name="styleSeriesDataForecast" xfId="9973" xr:uid="{00000000-0005-0000-0000-0000F4260000}"/>
    <cellStyle name="styleSeriesDataForecastNA" xfId="9974" xr:uid="{00000000-0005-0000-0000-0000F5260000}"/>
    <cellStyle name="styleSeriesDataNA" xfId="9975" xr:uid="{00000000-0005-0000-0000-0000F6260000}"/>
    <cellStyle name="Subtitle" xfId="9976" xr:uid="{00000000-0005-0000-0000-0000F7260000}"/>
    <cellStyle name="Summe" xfId="9977" xr:uid="{00000000-0005-0000-0000-0000F8260000}"/>
    <cellStyle name="t" xfId="9978" xr:uid="{00000000-0005-0000-0000-0000F9260000}"/>
    <cellStyle name="t 2" xfId="9979" xr:uid="{00000000-0005-0000-0000-0000FA260000}"/>
    <cellStyle name="t 2 2" xfId="9980" xr:uid="{00000000-0005-0000-0000-0000FB260000}"/>
    <cellStyle name="t 3" xfId="9981" xr:uid="{00000000-0005-0000-0000-0000FC260000}"/>
    <cellStyle name="t 3 2" xfId="9982" xr:uid="{00000000-0005-0000-0000-0000FD260000}"/>
    <cellStyle name="t 4" xfId="9983" xr:uid="{00000000-0005-0000-0000-0000FE260000}"/>
    <cellStyle name="t 4 2" xfId="9984" xr:uid="{00000000-0005-0000-0000-0000FF260000}"/>
    <cellStyle name="t 5" xfId="9985" xr:uid="{00000000-0005-0000-0000-000000270000}"/>
    <cellStyle name="t 5 2" xfId="9986" xr:uid="{00000000-0005-0000-0000-000001270000}"/>
    <cellStyle name="t 6" xfId="9987" xr:uid="{00000000-0005-0000-0000-000002270000}"/>
    <cellStyle name="t 7" xfId="9988" xr:uid="{00000000-0005-0000-0000-000003270000}"/>
    <cellStyle name="t 8" xfId="9989" xr:uid="{00000000-0005-0000-0000-000004270000}"/>
    <cellStyle name="t_Manager" xfId="9990" xr:uid="{00000000-0005-0000-0000-000005270000}"/>
    <cellStyle name="t_Manager 2" xfId="9991" xr:uid="{00000000-0005-0000-0000-000006270000}"/>
    <cellStyle name="t_Manager 2 2" xfId="9992" xr:uid="{00000000-0005-0000-0000-000007270000}"/>
    <cellStyle name="t_Manager 3" xfId="9993" xr:uid="{00000000-0005-0000-0000-000008270000}"/>
    <cellStyle name="t_Manager 3 2" xfId="9994" xr:uid="{00000000-0005-0000-0000-000009270000}"/>
    <cellStyle name="t_Manager 4" xfId="9995" xr:uid="{00000000-0005-0000-0000-00000A270000}"/>
    <cellStyle name="t_Manager 4 2" xfId="9996" xr:uid="{00000000-0005-0000-0000-00000B270000}"/>
    <cellStyle name="t_Manager 5" xfId="9997" xr:uid="{00000000-0005-0000-0000-00000C270000}"/>
    <cellStyle name="t_Manager 5 2" xfId="9998" xr:uid="{00000000-0005-0000-0000-00000D270000}"/>
    <cellStyle name="t_Manager 6" xfId="9999" xr:uid="{00000000-0005-0000-0000-00000E270000}"/>
    <cellStyle name="t_Manager 7" xfId="10000" xr:uid="{00000000-0005-0000-0000-00000F270000}"/>
    <cellStyle name="t_Manager 8" xfId="10001" xr:uid="{00000000-0005-0000-0000-000010270000}"/>
    <cellStyle name="t_Manager_лизинг и страхование" xfId="10002" xr:uid="{00000000-0005-0000-0000-000011270000}"/>
    <cellStyle name="t_Manager_лизинг и страхование 2" xfId="10003" xr:uid="{00000000-0005-0000-0000-000012270000}"/>
    <cellStyle name="t_Manager_лизинг и страхование 2 2" xfId="10004" xr:uid="{00000000-0005-0000-0000-000013270000}"/>
    <cellStyle name="t_Manager_лизинг и страхование 3" xfId="10005" xr:uid="{00000000-0005-0000-0000-000014270000}"/>
    <cellStyle name="t_Manager_лизинг и страхование 3 2" xfId="10006" xr:uid="{00000000-0005-0000-0000-000015270000}"/>
    <cellStyle name="t_Manager_лизинг и страхование 4" xfId="10007" xr:uid="{00000000-0005-0000-0000-000016270000}"/>
    <cellStyle name="t_Manager_лизинг и страхование 4 2" xfId="10008" xr:uid="{00000000-0005-0000-0000-000017270000}"/>
    <cellStyle name="t_Manager_лизинг и страхование 5" xfId="10009" xr:uid="{00000000-0005-0000-0000-000018270000}"/>
    <cellStyle name="t_Manager_лизинг и страхование 5 2" xfId="10010" xr:uid="{00000000-0005-0000-0000-000019270000}"/>
    <cellStyle name="t_Manager_лизинг и страхование 6" xfId="10011" xr:uid="{00000000-0005-0000-0000-00001A270000}"/>
    <cellStyle name="t_Manager_лизинг и страхование 7" xfId="10012" xr:uid="{00000000-0005-0000-0000-00001B270000}"/>
    <cellStyle name="t_Manager_лизинг и страхование 8" xfId="10013" xr:uid="{00000000-0005-0000-0000-00001C270000}"/>
    <cellStyle name="t_Manager_лизинг и страхование_Денежный поток ЗАО ЭПИ-2008г.(в объемах декабря)2811  ПОСЛЕДНИЙ (Перераб. с изм. старахованием)" xfId="10014" xr:uid="{00000000-0005-0000-0000-00001D270000}"/>
    <cellStyle name="t_Manager_лизинг и страхование_Денежный поток ЗАО ЭПИ-2008г.(в объемах декабря)2811  ПОСЛЕДНИЙ (Перераб. с изм. старахованием) 2" xfId="10015" xr:uid="{00000000-0005-0000-0000-00001E270000}"/>
    <cellStyle name="t_Manager_лизинг и страхование_Денежный поток ЗАО ЭПИ-2008г.(в объемах декабря)2811  ПОСЛЕДНИЙ (Перераб. с изм. старахованием) 2 2" xfId="10016" xr:uid="{00000000-0005-0000-0000-00001F270000}"/>
    <cellStyle name="t_Manager_лизинг и страхование_Денежный поток ЗАО ЭПИ-2008г.(в объемах декабря)2811  ПОСЛЕДНИЙ (Перераб. с изм. старахованием) 3" xfId="10017" xr:uid="{00000000-0005-0000-0000-000020270000}"/>
    <cellStyle name="t_Manager_лизинг и страхование_Денежный поток ЗАО ЭПИ-2008г.(в объемах декабря)2811  ПОСЛЕДНИЙ (Перераб. с изм. старахованием) 3 2" xfId="10018" xr:uid="{00000000-0005-0000-0000-000021270000}"/>
    <cellStyle name="t_Manager_лизинг и страхование_Денежный поток ЗАО ЭПИ-2008г.(в объемах декабря)2811  ПОСЛЕДНИЙ (Перераб. с изм. старахованием) 4" xfId="10019" xr:uid="{00000000-0005-0000-0000-000022270000}"/>
    <cellStyle name="t_Manager_лизинг и страхование_Денежный поток ЗАО ЭПИ-2008г.(в объемах декабря)2811  ПОСЛЕДНИЙ (Перераб. с изм. старахованием) 4 2" xfId="10020" xr:uid="{00000000-0005-0000-0000-000023270000}"/>
    <cellStyle name="t_Manager_лизинг и страхование_Денежный поток ЗАО ЭПИ-2008г.(в объемах декабря)2811  ПОСЛЕДНИЙ (Перераб. с изм. старахованием) 5" xfId="10021" xr:uid="{00000000-0005-0000-0000-000024270000}"/>
    <cellStyle name="t_Manager_лизинг и страхование_Денежный поток ЗАО ЭПИ-2008г.(в объемах декабря)2811  ПОСЛЕДНИЙ (Перераб. с изм. старахованием) 5 2" xfId="10022" xr:uid="{00000000-0005-0000-0000-000025270000}"/>
    <cellStyle name="t_Manager_лизинг и страхование_Денежный поток ЗАО ЭПИ-2008г.(в объемах декабря)2811  ПОСЛЕДНИЙ (Перераб. с изм. старахованием) 6" xfId="10023" xr:uid="{00000000-0005-0000-0000-000026270000}"/>
    <cellStyle name="t_Manager_лизинг и страхование_Денежный поток ЗАО ЭПИ-2008г.(в объемах декабря)2811  ПОСЛЕДНИЙ (Перераб. с изм. старахованием) 7" xfId="10024" xr:uid="{00000000-0005-0000-0000-000027270000}"/>
    <cellStyle name="t_Manager_лизинг и страхование_Денежный поток ЗАО ЭПИ-2008г.(в объемах декабря)2811  ПОСЛЕДНИЙ (Перераб. с изм. старахованием) 8" xfId="10025" xr:uid="{00000000-0005-0000-0000-000028270000}"/>
    <cellStyle name="t_Manager_ЛИЗИНГовый КАЛЕНДАРЬ" xfId="10026" xr:uid="{00000000-0005-0000-0000-000029270000}"/>
    <cellStyle name="t_Manager_ЛИЗИНГовый КАЛЕНДАРЬ 2" xfId="10027" xr:uid="{00000000-0005-0000-0000-00002A270000}"/>
    <cellStyle name="t_Manager_ЛИЗИНГовый КАЛЕНДАРЬ 2 2" xfId="10028" xr:uid="{00000000-0005-0000-0000-00002B270000}"/>
    <cellStyle name="t_Manager_ЛИЗИНГовый КАЛЕНДАРЬ 3" xfId="10029" xr:uid="{00000000-0005-0000-0000-00002C270000}"/>
    <cellStyle name="t_Manager_ЛИЗИНГовый КАЛЕНДАРЬ 3 2" xfId="10030" xr:uid="{00000000-0005-0000-0000-00002D270000}"/>
    <cellStyle name="t_Manager_ЛИЗИНГовый КАЛЕНДАРЬ 4" xfId="10031" xr:uid="{00000000-0005-0000-0000-00002E270000}"/>
    <cellStyle name="t_Manager_ЛИЗИНГовый КАЛЕНДАРЬ 4 2" xfId="10032" xr:uid="{00000000-0005-0000-0000-00002F270000}"/>
    <cellStyle name="t_Manager_ЛИЗИНГовый КАЛЕНДАРЬ 5" xfId="10033" xr:uid="{00000000-0005-0000-0000-000030270000}"/>
    <cellStyle name="t_Manager_ЛИЗИНГовый КАЛЕНДАРЬ 5 2" xfId="10034" xr:uid="{00000000-0005-0000-0000-000031270000}"/>
    <cellStyle name="t_Manager_ЛИЗИНГовый КАЛЕНДАРЬ 6" xfId="10035" xr:uid="{00000000-0005-0000-0000-000032270000}"/>
    <cellStyle name="t_Manager_ЛИЗИНГовый КАЛЕНДАРЬ 7" xfId="10036" xr:uid="{00000000-0005-0000-0000-000033270000}"/>
    <cellStyle name="t_Manager_ЛИЗИНГовый КАЛЕНДАРЬ 8" xfId="10037" xr:uid="{00000000-0005-0000-0000-000034270000}"/>
    <cellStyle name="t_Manager_ЛИЗИНГовый КАЛЕНДАРЬ_Денежный поток ЗАО ЭПИ-2008г.(в объемах декабря)2811  ПОСЛЕДНИЙ (Перераб. с изм. старахованием)" xfId="10038" xr:uid="{00000000-0005-0000-0000-000035270000}"/>
    <cellStyle name="t_Manager_ЛИЗИНГовый КАЛЕНДАРЬ_Денежный поток ЗАО ЭПИ-2008г.(в объемах декабря)2811  ПОСЛЕДНИЙ (Перераб. с изм. старахованием) 2" xfId="10039" xr:uid="{00000000-0005-0000-0000-000036270000}"/>
    <cellStyle name="t_Manager_ЛИЗИНГовый КАЛЕНДАРЬ_Денежный поток ЗАО ЭПИ-2008г.(в объемах декабря)2811  ПОСЛЕДНИЙ (Перераб. с изм. старахованием) 2 2" xfId="10040" xr:uid="{00000000-0005-0000-0000-000037270000}"/>
    <cellStyle name="t_Manager_ЛИЗИНГовый КАЛЕНДАРЬ_Денежный поток ЗАО ЭПИ-2008г.(в объемах декабря)2811  ПОСЛЕДНИЙ (Перераб. с изм. старахованием) 3" xfId="10041" xr:uid="{00000000-0005-0000-0000-000038270000}"/>
    <cellStyle name="t_Manager_ЛИЗИНГовый КАЛЕНДАРЬ_Денежный поток ЗАО ЭПИ-2008г.(в объемах декабря)2811  ПОСЛЕДНИЙ (Перераб. с изм. старахованием) 3 2" xfId="10042" xr:uid="{00000000-0005-0000-0000-000039270000}"/>
    <cellStyle name="t_Manager_ЛИЗИНГовый КАЛЕНДАРЬ_Денежный поток ЗАО ЭПИ-2008г.(в объемах декабря)2811  ПОСЛЕДНИЙ (Перераб. с изм. старахованием) 4" xfId="10043" xr:uid="{00000000-0005-0000-0000-00003A270000}"/>
    <cellStyle name="t_Manager_ЛИЗИНГовый КАЛЕНДАРЬ_Денежный поток ЗАО ЭПИ-2008г.(в объемах декабря)2811  ПОСЛЕДНИЙ (Перераб. с изм. старахованием) 4 2" xfId="10044" xr:uid="{00000000-0005-0000-0000-00003B270000}"/>
    <cellStyle name="t_Manager_ЛИЗИНГовый КАЛЕНДАРЬ_Денежный поток ЗАО ЭПИ-2008г.(в объемах декабря)2811  ПОСЛЕДНИЙ (Перераб. с изм. старахованием) 5" xfId="10045" xr:uid="{00000000-0005-0000-0000-00003C270000}"/>
    <cellStyle name="t_Manager_ЛИЗИНГовый КАЛЕНДАРЬ_Денежный поток ЗАО ЭПИ-2008г.(в объемах декабря)2811  ПОСЛЕДНИЙ (Перераб. с изм. старахованием) 5 2" xfId="10046" xr:uid="{00000000-0005-0000-0000-00003D270000}"/>
    <cellStyle name="t_Manager_ЛИЗИНГовый КАЛЕНДАРЬ_Денежный поток ЗАО ЭПИ-2008г.(в объемах декабря)2811  ПОСЛЕДНИЙ (Перераб. с изм. старахованием) 6" xfId="10047" xr:uid="{00000000-0005-0000-0000-00003E270000}"/>
    <cellStyle name="t_Manager_ЛИЗИНГовый КАЛЕНДАРЬ_Денежный поток ЗАО ЭПИ-2008г.(в объемах декабря)2811  ПОСЛЕДНИЙ (Перераб. с изм. старахованием) 7" xfId="10048" xr:uid="{00000000-0005-0000-0000-00003F270000}"/>
    <cellStyle name="t_Manager_ЛИЗИНГовый КАЛЕНДАРЬ_Денежный поток ЗАО ЭПИ-2008г.(в объемах декабря)2811  ПОСЛЕДНИЙ (Перераб. с изм. старахованием) 8" xfId="10049" xr:uid="{00000000-0005-0000-0000-000040270000}"/>
    <cellStyle name="t_Manager_План ФХД котельной (ТЭЦ) от 22.01.08 последняя версия А3" xfId="10050" xr:uid="{00000000-0005-0000-0000-000041270000}"/>
    <cellStyle name="t_Manager_План ФХД котельной (ТЭЦ) от 22.01.08 последняя версия А3 2" xfId="10051" xr:uid="{00000000-0005-0000-0000-000042270000}"/>
    <cellStyle name="t_Manager_План ФХД котельной (ТЭЦ) от 22.01.08 последняя версия А3 2 2" xfId="10052" xr:uid="{00000000-0005-0000-0000-000043270000}"/>
    <cellStyle name="t_Manager_План ФХД котельной (ТЭЦ) от 22.01.08 последняя версия А3 3" xfId="10053" xr:uid="{00000000-0005-0000-0000-000044270000}"/>
    <cellStyle name="t_Manager_План ФХД котельной (ТЭЦ) от 22.01.08 последняя версия А3 3 2" xfId="10054" xr:uid="{00000000-0005-0000-0000-000045270000}"/>
    <cellStyle name="t_Manager_План ФХД котельной (ТЭЦ) от 22.01.08 последняя версия А3 4" xfId="10055" xr:uid="{00000000-0005-0000-0000-000046270000}"/>
    <cellStyle name="t_Manager_План ФХД котельной (ТЭЦ) от 22.01.08 последняя версия А3 4 2" xfId="10056" xr:uid="{00000000-0005-0000-0000-000047270000}"/>
    <cellStyle name="t_Manager_План ФХД котельной (ТЭЦ) от 22.01.08 последняя версия А3 5" xfId="10057" xr:uid="{00000000-0005-0000-0000-000048270000}"/>
    <cellStyle name="t_Manager_План ФХД котельной (ТЭЦ) от 22.01.08 последняя версия А3 5 2" xfId="10058" xr:uid="{00000000-0005-0000-0000-000049270000}"/>
    <cellStyle name="t_Manager_План ФХД котельной (ТЭЦ) от 22.01.08 последняя версия А3 6" xfId="10059" xr:uid="{00000000-0005-0000-0000-00004A270000}"/>
    <cellStyle name="t_Manager_План ФХД котельной (ТЭЦ) от 22.01.08 последняя версия А3 7" xfId="10060" xr:uid="{00000000-0005-0000-0000-00004B270000}"/>
    <cellStyle name="t_Manager_План ФХД котельной (ТЭЦ) от 22.01.08 последняя версия А3 8" xfId="10061" xr:uid="{00000000-0005-0000-0000-00004C270000}"/>
    <cellStyle name="t_Manager_ПУШКИНО ( прир.ГАЗ  2009-2014 проектная мощность вар1" xfId="10062" xr:uid="{00000000-0005-0000-0000-00004D270000}"/>
    <cellStyle name="t_Manager_ПУШКИНО ( прир.ГАЗ  2009-2014 проектная мощность вар1 2" xfId="10063" xr:uid="{00000000-0005-0000-0000-00004E270000}"/>
    <cellStyle name="t_Manager_ПУШКИНО ( прир.ГАЗ  2009-2014 проектная мощность вар1 2 2" xfId="10064" xr:uid="{00000000-0005-0000-0000-00004F270000}"/>
    <cellStyle name="t_Manager_ПУШКИНО ( прир.ГАЗ  2009-2014 проектная мощность вар1 3" xfId="10065" xr:uid="{00000000-0005-0000-0000-000050270000}"/>
    <cellStyle name="t_Manager_ПУШКИНО ( прир.ГАЗ  2009-2014 проектная мощность вар1 3 2" xfId="10066" xr:uid="{00000000-0005-0000-0000-000051270000}"/>
    <cellStyle name="t_Manager_ПУШКИНО ( прир.ГАЗ  2009-2014 проектная мощность вар1 4" xfId="10067" xr:uid="{00000000-0005-0000-0000-000052270000}"/>
    <cellStyle name="t_Manager_ПУШКИНО ( прир.ГАЗ  2009-2014 проектная мощность вар1 4 2" xfId="10068" xr:uid="{00000000-0005-0000-0000-000053270000}"/>
    <cellStyle name="t_Manager_ПУШКИНО ( прир.ГАЗ  2009-2014 проектная мощность вар1 5" xfId="10069" xr:uid="{00000000-0005-0000-0000-000054270000}"/>
    <cellStyle name="t_Manager_ПУШКИНО ( прир.ГАЗ  2009-2014 проектная мощность вар1 5 2" xfId="10070" xr:uid="{00000000-0005-0000-0000-000055270000}"/>
    <cellStyle name="t_Manager_ПУШКИНО ( прир.ГАЗ  2009-2014 проектная мощность вар1 6" xfId="10071" xr:uid="{00000000-0005-0000-0000-000056270000}"/>
    <cellStyle name="t_Manager_ПУШКИНО ( прир.ГАЗ  2009-2014 проектная мощность вар1 7" xfId="10072" xr:uid="{00000000-0005-0000-0000-000057270000}"/>
    <cellStyle name="t_Manager_ПУШКИНО ( прир.ГАЗ  2009-2014 проектная мощность вар1 8" xfId="10073" xr:uid="{00000000-0005-0000-0000-000058270000}"/>
    <cellStyle name="t_Manager_ПУШКИНО ( прир.ГАЗ  2009-2014 проектная мощность вар1_Денежный поток ЗАО ЭПИ-2008г.(в объемах декабря)2811  ПОСЛЕДНИЙ (Перераб. с изм. старахованием)" xfId="10074" xr:uid="{00000000-0005-0000-0000-000059270000}"/>
    <cellStyle name="t_Manager_ПУШКИНО ( прир.ГАЗ  2009-2014 проектная мощность вар1_Денежный поток ЗАО ЭПИ-2008г.(в объемах декабря)2811  ПОСЛЕДНИЙ (Перераб. с изм. старахованием) 2" xfId="10075" xr:uid="{00000000-0005-0000-0000-00005A270000}"/>
    <cellStyle name="t_Manager_ПУШКИНО ( прир.ГАЗ  2009-2014 проектная мощность вар1_Денежный поток ЗАО ЭПИ-2008г.(в объемах декабря)2811  ПОСЛЕДНИЙ (Перераб. с изм. старахованием) 2 2" xfId="10076" xr:uid="{00000000-0005-0000-0000-00005B270000}"/>
    <cellStyle name="t_Manager_ПУШКИНО ( прир.ГАЗ  2009-2014 проектная мощность вар1_Денежный поток ЗАО ЭПИ-2008г.(в объемах декабря)2811  ПОСЛЕДНИЙ (Перераб. с изм. старахованием) 3" xfId="10077" xr:uid="{00000000-0005-0000-0000-00005C270000}"/>
    <cellStyle name="t_Manager_ПУШКИНО ( прир.ГАЗ  2009-2014 проектная мощность вар1_Денежный поток ЗАО ЭПИ-2008г.(в объемах декабря)2811  ПОСЛЕДНИЙ (Перераб. с изм. старахованием) 3 2" xfId="10078" xr:uid="{00000000-0005-0000-0000-00005D270000}"/>
    <cellStyle name="t_Manager_ПУШКИНО ( прир.ГАЗ  2009-2014 проектная мощность вар1_Денежный поток ЗАО ЭПИ-2008г.(в объемах декабря)2811  ПОСЛЕДНИЙ (Перераб. с изм. старахованием) 4" xfId="10079" xr:uid="{00000000-0005-0000-0000-00005E270000}"/>
    <cellStyle name="t_Manager_ПУШКИНО ( прир.ГАЗ  2009-2014 проектная мощность вар1_Денежный поток ЗАО ЭПИ-2008г.(в объемах декабря)2811  ПОСЛЕДНИЙ (Перераб. с изм. старахованием) 4 2" xfId="10080" xr:uid="{00000000-0005-0000-0000-00005F270000}"/>
    <cellStyle name="t_Manager_ПУШКИНО ( прир.ГАЗ  2009-2014 проектная мощность вар1_Денежный поток ЗАО ЭПИ-2008г.(в объемах декабря)2811  ПОСЛЕДНИЙ (Перераб. с изм. старахованием) 5" xfId="10081" xr:uid="{00000000-0005-0000-0000-000060270000}"/>
    <cellStyle name="t_Manager_ПУШКИНО ( прир.ГАЗ  2009-2014 проектная мощность вар1_Денежный поток ЗАО ЭПИ-2008г.(в объемах декабря)2811  ПОСЛЕДНИЙ (Перераб. с изм. старахованием) 5 2" xfId="10082" xr:uid="{00000000-0005-0000-0000-000061270000}"/>
    <cellStyle name="t_Manager_ПУШКИНО ( прир.ГАЗ  2009-2014 проектная мощность вар1_Денежный поток ЗАО ЭПИ-2008г.(в объемах декабря)2811  ПОСЛЕДНИЙ (Перераб. с изм. старахованием) 6" xfId="10083" xr:uid="{00000000-0005-0000-0000-000062270000}"/>
    <cellStyle name="t_Manager_ПУШКИНО ( прир.ГАЗ  2009-2014 проектная мощность вар1_Денежный поток ЗАО ЭПИ-2008г.(в объемах декабря)2811  ПОСЛЕДНИЙ (Перераб. с изм. старахованием) 7" xfId="10084" xr:uid="{00000000-0005-0000-0000-000063270000}"/>
    <cellStyle name="t_Manager_ПУШКИНО ( прир.ГАЗ  2009-2014 проектная мощность вар1_Денежный поток ЗАО ЭПИ-2008г.(в объемах декабря)2811  ПОСЛЕДНИЙ (Перераб. с изм. старахованием) 8" xfId="10085" xr:uid="{00000000-0005-0000-0000-000064270000}"/>
    <cellStyle name="t_лизинг и страхование" xfId="10086" xr:uid="{00000000-0005-0000-0000-000065270000}"/>
    <cellStyle name="t_лизинг и страхование 2" xfId="10087" xr:uid="{00000000-0005-0000-0000-000066270000}"/>
    <cellStyle name="t_лизинг и страхование 2 2" xfId="10088" xr:uid="{00000000-0005-0000-0000-000067270000}"/>
    <cellStyle name="t_лизинг и страхование 3" xfId="10089" xr:uid="{00000000-0005-0000-0000-000068270000}"/>
    <cellStyle name="t_лизинг и страхование 3 2" xfId="10090" xr:uid="{00000000-0005-0000-0000-000069270000}"/>
    <cellStyle name="t_лизинг и страхование 4" xfId="10091" xr:uid="{00000000-0005-0000-0000-00006A270000}"/>
    <cellStyle name="t_лизинг и страхование 4 2" xfId="10092" xr:uid="{00000000-0005-0000-0000-00006B270000}"/>
    <cellStyle name="t_лизинг и страхование 5" xfId="10093" xr:uid="{00000000-0005-0000-0000-00006C270000}"/>
    <cellStyle name="t_лизинг и страхование 5 2" xfId="10094" xr:uid="{00000000-0005-0000-0000-00006D270000}"/>
    <cellStyle name="t_лизинг и страхование 6" xfId="10095" xr:uid="{00000000-0005-0000-0000-00006E270000}"/>
    <cellStyle name="t_лизинг и страхование 7" xfId="10096" xr:uid="{00000000-0005-0000-0000-00006F270000}"/>
    <cellStyle name="t_лизинг и страхование 8" xfId="10097" xr:uid="{00000000-0005-0000-0000-000070270000}"/>
    <cellStyle name="t_лизинг и страхование_Денежный поток ЗАО ЭПИ-2008г.(в объемах декабря)2811  ПОСЛЕДНИЙ (Перераб. с изм. старахованием)" xfId="10098" xr:uid="{00000000-0005-0000-0000-000071270000}"/>
    <cellStyle name="t_лизинг и страхование_Денежный поток ЗАО ЭПИ-2008г.(в объемах декабря)2811  ПОСЛЕДНИЙ (Перераб. с изм. старахованием) 2" xfId="10099" xr:uid="{00000000-0005-0000-0000-000072270000}"/>
    <cellStyle name="t_лизинг и страхование_Денежный поток ЗАО ЭПИ-2008г.(в объемах декабря)2811  ПОСЛЕДНИЙ (Перераб. с изм. старахованием) 2 2" xfId="10100" xr:uid="{00000000-0005-0000-0000-000073270000}"/>
    <cellStyle name="t_лизинг и страхование_Денежный поток ЗАО ЭПИ-2008г.(в объемах декабря)2811  ПОСЛЕДНИЙ (Перераб. с изм. старахованием) 3" xfId="10101" xr:uid="{00000000-0005-0000-0000-000074270000}"/>
    <cellStyle name="t_лизинг и страхование_Денежный поток ЗАО ЭПИ-2008г.(в объемах декабря)2811  ПОСЛЕДНИЙ (Перераб. с изм. старахованием) 3 2" xfId="10102" xr:uid="{00000000-0005-0000-0000-000075270000}"/>
    <cellStyle name="t_лизинг и страхование_Денежный поток ЗАО ЭПИ-2008г.(в объемах декабря)2811  ПОСЛЕДНИЙ (Перераб. с изм. старахованием) 4" xfId="10103" xr:uid="{00000000-0005-0000-0000-000076270000}"/>
    <cellStyle name="t_лизинг и страхование_Денежный поток ЗАО ЭПИ-2008г.(в объемах декабря)2811  ПОСЛЕДНИЙ (Перераб. с изм. старахованием) 4 2" xfId="10104" xr:uid="{00000000-0005-0000-0000-000077270000}"/>
    <cellStyle name="t_лизинг и страхование_Денежный поток ЗАО ЭПИ-2008г.(в объемах декабря)2811  ПОСЛЕДНИЙ (Перераб. с изм. старахованием) 5" xfId="10105" xr:uid="{00000000-0005-0000-0000-000078270000}"/>
    <cellStyle name="t_лизинг и страхование_Денежный поток ЗАО ЭПИ-2008г.(в объемах декабря)2811  ПОСЛЕДНИЙ (Перераб. с изм. старахованием) 5 2" xfId="10106" xr:uid="{00000000-0005-0000-0000-000079270000}"/>
    <cellStyle name="t_лизинг и страхование_Денежный поток ЗАО ЭПИ-2008г.(в объемах декабря)2811  ПОСЛЕДНИЙ (Перераб. с изм. старахованием) 6" xfId="10107" xr:uid="{00000000-0005-0000-0000-00007A270000}"/>
    <cellStyle name="t_лизинг и страхование_Денежный поток ЗАО ЭПИ-2008г.(в объемах декабря)2811  ПОСЛЕДНИЙ (Перераб. с изм. старахованием) 7" xfId="10108" xr:uid="{00000000-0005-0000-0000-00007B270000}"/>
    <cellStyle name="t_лизинг и страхование_Денежный поток ЗАО ЭПИ-2008г.(в объемах декабря)2811  ПОСЛЕДНИЙ (Перераб. с изм. старахованием) 8" xfId="10109" xr:uid="{00000000-0005-0000-0000-00007C270000}"/>
    <cellStyle name="t_ЛИЗИНГовый КАЛЕНДАРЬ" xfId="10110" xr:uid="{00000000-0005-0000-0000-00007D270000}"/>
    <cellStyle name="t_ЛИЗИНГовый КАЛЕНДАРЬ 2" xfId="10111" xr:uid="{00000000-0005-0000-0000-00007E270000}"/>
    <cellStyle name="t_ЛИЗИНГовый КАЛЕНДАРЬ 2 2" xfId="10112" xr:uid="{00000000-0005-0000-0000-00007F270000}"/>
    <cellStyle name="t_ЛИЗИНГовый КАЛЕНДАРЬ 3" xfId="10113" xr:uid="{00000000-0005-0000-0000-000080270000}"/>
    <cellStyle name="t_ЛИЗИНГовый КАЛЕНДАРЬ 3 2" xfId="10114" xr:uid="{00000000-0005-0000-0000-000081270000}"/>
    <cellStyle name="t_ЛИЗИНГовый КАЛЕНДАРЬ 4" xfId="10115" xr:uid="{00000000-0005-0000-0000-000082270000}"/>
    <cellStyle name="t_ЛИЗИНГовый КАЛЕНДАРЬ 4 2" xfId="10116" xr:uid="{00000000-0005-0000-0000-000083270000}"/>
    <cellStyle name="t_ЛИЗИНГовый КАЛЕНДАРЬ 5" xfId="10117" xr:uid="{00000000-0005-0000-0000-000084270000}"/>
    <cellStyle name="t_ЛИЗИНГовый КАЛЕНДАРЬ 5 2" xfId="10118" xr:uid="{00000000-0005-0000-0000-000085270000}"/>
    <cellStyle name="t_ЛИЗИНГовый КАЛЕНДАРЬ 6" xfId="10119" xr:uid="{00000000-0005-0000-0000-000086270000}"/>
    <cellStyle name="t_ЛИЗИНГовый КАЛЕНДАРЬ 7" xfId="10120" xr:uid="{00000000-0005-0000-0000-000087270000}"/>
    <cellStyle name="t_ЛИЗИНГовый КАЛЕНДАРЬ 8" xfId="10121" xr:uid="{00000000-0005-0000-0000-000088270000}"/>
    <cellStyle name="t_ЛИЗИНГовый КАЛЕНДАРЬ_Денежный поток ЗАО ЭПИ-2008г.(в объемах декабря)2811  ПОСЛЕДНИЙ (Перераб. с изм. старахованием)" xfId="10122" xr:uid="{00000000-0005-0000-0000-000089270000}"/>
    <cellStyle name="t_ЛИЗИНГовый КАЛЕНДАРЬ_Денежный поток ЗАО ЭПИ-2008г.(в объемах декабря)2811  ПОСЛЕДНИЙ (Перераб. с изм. старахованием) 2" xfId="10123" xr:uid="{00000000-0005-0000-0000-00008A270000}"/>
    <cellStyle name="t_ЛИЗИНГовый КАЛЕНДАРЬ_Денежный поток ЗАО ЭПИ-2008г.(в объемах декабря)2811  ПОСЛЕДНИЙ (Перераб. с изм. старахованием) 2 2" xfId="10124" xr:uid="{00000000-0005-0000-0000-00008B270000}"/>
    <cellStyle name="t_ЛИЗИНГовый КАЛЕНДАРЬ_Денежный поток ЗАО ЭПИ-2008г.(в объемах декабря)2811  ПОСЛЕДНИЙ (Перераб. с изм. старахованием) 3" xfId="10125" xr:uid="{00000000-0005-0000-0000-00008C270000}"/>
    <cellStyle name="t_ЛИЗИНГовый КАЛЕНДАРЬ_Денежный поток ЗАО ЭПИ-2008г.(в объемах декабря)2811  ПОСЛЕДНИЙ (Перераб. с изм. старахованием) 3 2" xfId="10126" xr:uid="{00000000-0005-0000-0000-00008D270000}"/>
    <cellStyle name="t_ЛИЗИНГовый КАЛЕНДАРЬ_Денежный поток ЗАО ЭПИ-2008г.(в объемах декабря)2811  ПОСЛЕДНИЙ (Перераб. с изм. старахованием) 4" xfId="10127" xr:uid="{00000000-0005-0000-0000-00008E270000}"/>
    <cellStyle name="t_ЛИЗИНГовый КАЛЕНДАРЬ_Денежный поток ЗАО ЭПИ-2008г.(в объемах декабря)2811  ПОСЛЕДНИЙ (Перераб. с изм. старахованием) 4 2" xfId="10128" xr:uid="{00000000-0005-0000-0000-00008F270000}"/>
    <cellStyle name="t_ЛИЗИНГовый КАЛЕНДАРЬ_Денежный поток ЗАО ЭПИ-2008г.(в объемах декабря)2811  ПОСЛЕДНИЙ (Перераб. с изм. старахованием) 5" xfId="10129" xr:uid="{00000000-0005-0000-0000-000090270000}"/>
    <cellStyle name="t_ЛИЗИНГовый КАЛЕНДАРЬ_Денежный поток ЗАО ЭПИ-2008г.(в объемах декабря)2811  ПОСЛЕДНИЙ (Перераб. с изм. старахованием) 5 2" xfId="10130" xr:uid="{00000000-0005-0000-0000-000091270000}"/>
    <cellStyle name="t_ЛИЗИНГовый КАЛЕНДАРЬ_Денежный поток ЗАО ЭПИ-2008г.(в объемах декабря)2811  ПОСЛЕДНИЙ (Перераб. с изм. старахованием) 6" xfId="10131" xr:uid="{00000000-0005-0000-0000-000092270000}"/>
    <cellStyle name="t_ЛИЗИНГовый КАЛЕНДАРЬ_Денежный поток ЗАО ЭПИ-2008г.(в объемах декабря)2811  ПОСЛЕДНИЙ (Перераб. с изм. старахованием) 7" xfId="10132" xr:uid="{00000000-0005-0000-0000-000093270000}"/>
    <cellStyle name="t_ЛИЗИНГовый КАЛЕНДАРЬ_Денежный поток ЗАО ЭПИ-2008г.(в объемах декабря)2811  ПОСЛЕДНИЙ (Перераб. с изм. старахованием) 8" xfId="10133" xr:uid="{00000000-0005-0000-0000-000094270000}"/>
    <cellStyle name="t_План ФХД котельной (ТЭЦ) от 22.01.08 последняя версия А3" xfId="10134" xr:uid="{00000000-0005-0000-0000-000095270000}"/>
    <cellStyle name="t_План ФХД котельной (ТЭЦ) от 22.01.08 последняя версия А3 2" xfId="10135" xr:uid="{00000000-0005-0000-0000-000096270000}"/>
    <cellStyle name="t_План ФХД котельной (ТЭЦ) от 22.01.08 последняя версия А3 2 2" xfId="10136" xr:uid="{00000000-0005-0000-0000-000097270000}"/>
    <cellStyle name="t_План ФХД котельной (ТЭЦ) от 22.01.08 последняя версия А3 3" xfId="10137" xr:uid="{00000000-0005-0000-0000-000098270000}"/>
    <cellStyle name="t_План ФХД котельной (ТЭЦ) от 22.01.08 последняя версия А3 3 2" xfId="10138" xr:uid="{00000000-0005-0000-0000-000099270000}"/>
    <cellStyle name="t_План ФХД котельной (ТЭЦ) от 22.01.08 последняя версия А3 4" xfId="10139" xr:uid="{00000000-0005-0000-0000-00009A270000}"/>
    <cellStyle name="t_План ФХД котельной (ТЭЦ) от 22.01.08 последняя версия А3 4 2" xfId="10140" xr:uid="{00000000-0005-0000-0000-00009B270000}"/>
    <cellStyle name="t_План ФХД котельной (ТЭЦ) от 22.01.08 последняя версия А3 5" xfId="10141" xr:uid="{00000000-0005-0000-0000-00009C270000}"/>
    <cellStyle name="t_План ФХД котельной (ТЭЦ) от 22.01.08 последняя версия А3 5 2" xfId="10142" xr:uid="{00000000-0005-0000-0000-00009D270000}"/>
    <cellStyle name="t_План ФХД котельной (ТЭЦ) от 22.01.08 последняя версия А3 6" xfId="10143" xr:uid="{00000000-0005-0000-0000-00009E270000}"/>
    <cellStyle name="t_План ФХД котельной (ТЭЦ) от 22.01.08 последняя версия А3 7" xfId="10144" xr:uid="{00000000-0005-0000-0000-00009F270000}"/>
    <cellStyle name="t_План ФХД котельной (ТЭЦ) от 22.01.08 последняя версия А3 8" xfId="10145" xr:uid="{00000000-0005-0000-0000-0000A0270000}"/>
    <cellStyle name="t_ПУШКИНО ( прир.ГАЗ  2009-2014 проектная мощность вар1" xfId="10146" xr:uid="{00000000-0005-0000-0000-0000A1270000}"/>
    <cellStyle name="t_ПУШКИНО ( прир.ГАЗ  2009-2014 проектная мощность вар1 2" xfId="10147" xr:uid="{00000000-0005-0000-0000-0000A2270000}"/>
    <cellStyle name="t_ПУШКИНО ( прир.ГАЗ  2009-2014 проектная мощность вар1 2 2" xfId="10148" xr:uid="{00000000-0005-0000-0000-0000A3270000}"/>
    <cellStyle name="t_ПУШКИНО ( прир.ГАЗ  2009-2014 проектная мощность вар1 3" xfId="10149" xr:uid="{00000000-0005-0000-0000-0000A4270000}"/>
    <cellStyle name="t_ПУШКИНО ( прир.ГАЗ  2009-2014 проектная мощность вар1 3 2" xfId="10150" xr:uid="{00000000-0005-0000-0000-0000A5270000}"/>
    <cellStyle name="t_ПУШКИНО ( прир.ГАЗ  2009-2014 проектная мощность вар1 4" xfId="10151" xr:uid="{00000000-0005-0000-0000-0000A6270000}"/>
    <cellStyle name="t_ПУШКИНО ( прир.ГАЗ  2009-2014 проектная мощность вар1 4 2" xfId="10152" xr:uid="{00000000-0005-0000-0000-0000A7270000}"/>
    <cellStyle name="t_ПУШКИНО ( прир.ГАЗ  2009-2014 проектная мощность вар1 5" xfId="10153" xr:uid="{00000000-0005-0000-0000-0000A8270000}"/>
    <cellStyle name="t_ПУШКИНО ( прир.ГАЗ  2009-2014 проектная мощность вар1 5 2" xfId="10154" xr:uid="{00000000-0005-0000-0000-0000A9270000}"/>
    <cellStyle name="t_ПУШКИНО ( прир.ГАЗ  2009-2014 проектная мощность вар1 6" xfId="10155" xr:uid="{00000000-0005-0000-0000-0000AA270000}"/>
    <cellStyle name="t_ПУШКИНО ( прир.ГАЗ  2009-2014 проектная мощность вар1 7" xfId="10156" xr:uid="{00000000-0005-0000-0000-0000AB270000}"/>
    <cellStyle name="t_ПУШКИНО ( прир.ГАЗ  2009-2014 проектная мощность вар1 8" xfId="10157" xr:uid="{00000000-0005-0000-0000-0000AC270000}"/>
    <cellStyle name="t_ПУШКИНО ( прир.ГАЗ  2009-2014 проектная мощность вар1_Денежный поток ЗАО ЭПИ-2008г.(в объемах декабря)2811  ПОСЛЕДНИЙ (Перераб. с изм. старахованием)" xfId="10158" xr:uid="{00000000-0005-0000-0000-0000AD270000}"/>
    <cellStyle name="t_ПУШКИНО ( прир.ГАЗ  2009-2014 проектная мощность вар1_Денежный поток ЗАО ЭПИ-2008г.(в объемах декабря)2811  ПОСЛЕДНИЙ (Перераб. с изм. старахованием) 2" xfId="10159" xr:uid="{00000000-0005-0000-0000-0000AE270000}"/>
    <cellStyle name="t_ПУШКИНО ( прир.ГАЗ  2009-2014 проектная мощность вар1_Денежный поток ЗАО ЭПИ-2008г.(в объемах декабря)2811  ПОСЛЕДНИЙ (Перераб. с изм. старахованием) 2 2" xfId="10160" xr:uid="{00000000-0005-0000-0000-0000AF270000}"/>
    <cellStyle name="t_ПУШКИНО ( прир.ГАЗ  2009-2014 проектная мощность вар1_Денежный поток ЗАО ЭПИ-2008г.(в объемах декабря)2811  ПОСЛЕДНИЙ (Перераб. с изм. старахованием) 3" xfId="10161" xr:uid="{00000000-0005-0000-0000-0000B0270000}"/>
    <cellStyle name="t_ПУШКИНО ( прир.ГАЗ  2009-2014 проектная мощность вар1_Денежный поток ЗАО ЭПИ-2008г.(в объемах декабря)2811  ПОСЛЕДНИЙ (Перераб. с изм. старахованием) 3 2" xfId="10162" xr:uid="{00000000-0005-0000-0000-0000B1270000}"/>
    <cellStyle name="t_ПУШКИНО ( прир.ГАЗ  2009-2014 проектная мощность вар1_Денежный поток ЗАО ЭПИ-2008г.(в объемах декабря)2811  ПОСЛЕДНИЙ (Перераб. с изм. старахованием) 4" xfId="10163" xr:uid="{00000000-0005-0000-0000-0000B2270000}"/>
    <cellStyle name="t_ПУШКИНО ( прир.ГАЗ  2009-2014 проектная мощность вар1_Денежный поток ЗАО ЭПИ-2008г.(в объемах декабря)2811  ПОСЛЕДНИЙ (Перераб. с изм. старахованием) 4 2" xfId="10164" xr:uid="{00000000-0005-0000-0000-0000B3270000}"/>
    <cellStyle name="t_ПУШКИНО ( прир.ГАЗ  2009-2014 проектная мощность вар1_Денежный поток ЗАО ЭПИ-2008г.(в объемах декабря)2811  ПОСЛЕДНИЙ (Перераб. с изм. старахованием) 5" xfId="10165" xr:uid="{00000000-0005-0000-0000-0000B4270000}"/>
    <cellStyle name="t_ПУШКИНО ( прир.ГАЗ  2009-2014 проектная мощность вар1_Денежный поток ЗАО ЭПИ-2008г.(в объемах декабря)2811  ПОСЛЕДНИЙ (Перераб. с изм. старахованием) 5 2" xfId="10166" xr:uid="{00000000-0005-0000-0000-0000B5270000}"/>
    <cellStyle name="t_ПУШКИНО ( прир.ГАЗ  2009-2014 проектная мощность вар1_Денежный поток ЗАО ЭПИ-2008г.(в объемах декабря)2811  ПОСЛЕДНИЙ (Перераб. с изм. старахованием) 6" xfId="10167" xr:uid="{00000000-0005-0000-0000-0000B6270000}"/>
    <cellStyle name="t_ПУШКИНО ( прир.ГАЗ  2009-2014 проектная мощность вар1_Денежный поток ЗАО ЭПИ-2008г.(в объемах декабря)2811  ПОСЛЕДНИЙ (Перераб. с изм. старахованием) 7" xfId="10168" xr:uid="{00000000-0005-0000-0000-0000B7270000}"/>
    <cellStyle name="t_ПУШКИНО ( прир.ГАЗ  2009-2014 проектная мощность вар1_Денежный поток ЗАО ЭПИ-2008г.(в объемах декабря)2811  ПОСЛЕДНИЙ (Перераб. с изм. старахованием) 8" xfId="10169" xr:uid="{00000000-0005-0000-0000-0000B8270000}"/>
    <cellStyle name="Table" xfId="10170" xr:uid="{00000000-0005-0000-0000-0000B9270000}"/>
    <cellStyle name="Table Head" xfId="10171" xr:uid="{00000000-0005-0000-0000-0000BA270000}"/>
    <cellStyle name="Table Head Aligned" xfId="10172" xr:uid="{00000000-0005-0000-0000-0000BB270000}"/>
    <cellStyle name="Table Head Aligned 2" xfId="10173" xr:uid="{00000000-0005-0000-0000-0000BC270000}"/>
    <cellStyle name="Table Head Aligned 2 2" xfId="10174" xr:uid="{00000000-0005-0000-0000-0000BD270000}"/>
    <cellStyle name="Table Head Aligned 3" xfId="10175" xr:uid="{00000000-0005-0000-0000-0000BE270000}"/>
    <cellStyle name="Table Head Aligned 3 2" xfId="10176" xr:uid="{00000000-0005-0000-0000-0000BF270000}"/>
    <cellStyle name="Table Head Aligned 4" xfId="10177" xr:uid="{00000000-0005-0000-0000-0000C0270000}"/>
    <cellStyle name="Table Head Aligned 4 2" xfId="10178" xr:uid="{00000000-0005-0000-0000-0000C1270000}"/>
    <cellStyle name="Table Head Aligned 5" xfId="10179" xr:uid="{00000000-0005-0000-0000-0000C2270000}"/>
    <cellStyle name="Table Head Aligned 5 2" xfId="10180" xr:uid="{00000000-0005-0000-0000-0000C3270000}"/>
    <cellStyle name="Table Head Aligned 6" xfId="10181" xr:uid="{00000000-0005-0000-0000-0000C4270000}"/>
    <cellStyle name="Table Head Aligned 7" xfId="10182" xr:uid="{00000000-0005-0000-0000-0000C5270000}"/>
    <cellStyle name="Table Head Aligned 8" xfId="10183" xr:uid="{00000000-0005-0000-0000-0000C6270000}"/>
    <cellStyle name="Table Head Blue" xfId="10184" xr:uid="{00000000-0005-0000-0000-0000C7270000}"/>
    <cellStyle name="Table Head Green" xfId="10185" xr:uid="{00000000-0005-0000-0000-0000C8270000}"/>
    <cellStyle name="Table Head Green 2" xfId="10186" xr:uid="{00000000-0005-0000-0000-0000C9270000}"/>
    <cellStyle name="Table Head Green 2 2" xfId="10187" xr:uid="{00000000-0005-0000-0000-0000CA270000}"/>
    <cellStyle name="Table Head Green 3" xfId="10188" xr:uid="{00000000-0005-0000-0000-0000CB270000}"/>
    <cellStyle name="Table Head Green 3 2" xfId="10189" xr:uid="{00000000-0005-0000-0000-0000CC270000}"/>
    <cellStyle name="Table Head Green 4" xfId="10190" xr:uid="{00000000-0005-0000-0000-0000CD270000}"/>
    <cellStyle name="Table Head Green 4 2" xfId="10191" xr:uid="{00000000-0005-0000-0000-0000CE270000}"/>
    <cellStyle name="Table Head Green 5" xfId="10192" xr:uid="{00000000-0005-0000-0000-0000CF270000}"/>
    <cellStyle name="Table Head Green 5 2" xfId="10193" xr:uid="{00000000-0005-0000-0000-0000D0270000}"/>
    <cellStyle name="Table Head Green 6" xfId="10194" xr:uid="{00000000-0005-0000-0000-0000D1270000}"/>
    <cellStyle name="Table Head Green 7" xfId="10195" xr:uid="{00000000-0005-0000-0000-0000D2270000}"/>
    <cellStyle name="Table Head Green 8" xfId="10196" xr:uid="{00000000-0005-0000-0000-0000D3270000}"/>
    <cellStyle name="Table Head_Val_Sum_Graph" xfId="10197" xr:uid="{00000000-0005-0000-0000-0000D4270000}"/>
    <cellStyle name="Table Heading" xfId="10198" xr:uid="{00000000-0005-0000-0000-0000D5270000}"/>
    <cellStyle name="Table Heading 2" xfId="10199" xr:uid="{00000000-0005-0000-0000-0000D6270000}"/>
    <cellStyle name="Table Text" xfId="10200" xr:uid="{00000000-0005-0000-0000-0000D7270000}"/>
    <cellStyle name="Table Title" xfId="10201" xr:uid="{00000000-0005-0000-0000-0000D8270000}"/>
    <cellStyle name="Table Units" xfId="10202" xr:uid="{00000000-0005-0000-0000-0000D9270000}"/>
    <cellStyle name="Table Units 10" xfId="10203" xr:uid="{00000000-0005-0000-0000-0000DA270000}"/>
    <cellStyle name="Table Units 11" xfId="10204" xr:uid="{00000000-0005-0000-0000-0000DB270000}"/>
    <cellStyle name="Table Units 12" xfId="10205" xr:uid="{00000000-0005-0000-0000-0000DC270000}"/>
    <cellStyle name="Table Units 2" xfId="10206" xr:uid="{00000000-0005-0000-0000-0000DD270000}"/>
    <cellStyle name="Table Units 2 2" xfId="10207" xr:uid="{00000000-0005-0000-0000-0000DE270000}"/>
    <cellStyle name="Table Units 3" xfId="10208" xr:uid="{00000000-0005-0000-0000-0000DF270000}"/>
    <cellStyle name="Table Units 3 2" xfId="10209" xr:uid="{00000000-0005-0000-0000-0000E0270000}"/>
    <cellStyle name="Table Units 4" xfId="10210" xr:uid="{00000000-0005-0000-0000-0000E1270000}"/>
    <cellStyle name="Table Units 4 2" xfId="10211" xr:uid="{00000000-0005-0000-0000-0000E2270000}"/>
    <cellStyle name="Table Units 5" xfId="10212" xr:uid="{00000000-0005-0000-0000-0000E3270000}"/>
    <cellStyle name="Table Units 5 2" xfId="10213" xr:uid="{00000000-0005-0000-0000-0000E4270000}"/>
    <cellStyle name="Table Units 6" xfId="10214" xr:uid="{00000000-0005-0000-0000-0000E5270000}"/>
    <cellStyle name="Table Units 6 2" xfId="10215" xr:uid="{00000000-0005-0000-0000-0000E6270000}"/>
    <cellStyle name="Table Units 7" xfId="10216" xr:uid="{00000000-0005-0000-0000-0000E7270000}"/>
    <cellStyle name="Table Units 7 2" xfId="10217" xr:uid="{00000000-0005-0000-0000-0000E8270000}"/>
    <cellStyle name="Table Units 8" xfId="10218" xr:uid="{00000000-0005-0000-0000-0000E9270000}"/>
    <cellStyle name="Table Units 8 2" xfId="10219" xr:uid="{00000000-0005-0000-0000-0000EA270000}"/>
    <cellStyle name="Table Units 9" xfId="10220" xr:uid="{00000000-0005-0000-0000-0000EB270000}"/>
    <cellStyle name="Table Units 9 2" xfId="10221" xr:uid="{00000000-0005-0000-0000-0000EC270000}"/>
    <cellStyle name="Table_Header" xfId="10222" xr:uid="{00000000-0005-0000-0000-0000ED270000}"/>
    <cellStyle name="Text [3]" xfId="10223" xr:uid="{00000000-0005-0000-0000-0000EE270000}"/>
    <cellStyle name="Text [5]" xfId="10224" xr:uid="{00000000-0005-0000-0000-0000EF270000}"/>
    <cellStyle name="Text [6]" xfId="10225" xr:uid="{00000000-0005-0000-0000-0000F0270000}"/>
    <cellStyle name="Text 1" xfId="10226" xr:uid="{00000000-0005-0000-0000-0000F1270000}"/>
    <cellStyle name="Text Head 1" xfId="10227" xr:uid="{00000000-0005-0000-0000-0000F2270000}"/>
    <cellStyle name="Text Indent A" xfId="10228" xr:uid="{00000000-0005-0000-0000-0000F3270000}"/>
    <cellStyle name="Text Indent B" xfId="10229" xr:uid="{00000000-0005-0000-0000-0000F4270000}"/>
    <cellStyle name="Text Indent C" xfId="10230" xr:uid="{00000000-0005-0000-0000-0000F5270000}"/>
    <cellStyle name="Tickmark" xfId="10231" xr:uid="{00000000-0005-0000-0000-0000F6270000}"/>
    <cellStyle name="Times 10" xfId="10232" xr:uid="{00000000-0005-0000-0000-0000F7270000}"/>
    <cellStyle name="Times 12" xfId="10233" xr:uid="{00000000-0005-0000-0000-0000F8270000}"/>
    <cellStyle name="Title" xfId="10234" xr:uid="{00000000-0005-0000-0000-0000F9270000}"/>
    <cellStyle name="Title 2" xfId="10235" xr:uid="{00000000-0005-0000-0000-0000FA270000}"/>
    <cellStyle name="Title 3" xfId="10236" xr:uid="{00000000-0005-0000-0000-0000FB270000}"/>
    <cellStyle name="Title 4" xfId="10237" xr:uid="{00000000-0005-0000-0000-0000FC270000}"/>
    <cellStyle name="Title_1" xfId="10238" xr:uid="{00000000-0005-0000-0000-0000FD270000}"/>
    <cellStyle name="Titles" xfId="10239" xr:uid="{00000000-0005-0000-0000-0000FE270000}"/>
    <cellStyle name="Total" xfId="10240" xr:uid="{00000000-0005-0000-0000-0000FF270000}"/>
    <cellStyle name="Total 10" xfId="10241" xr:uid="{00000000-0005-0000-0000-000000280000}"/>
    <cellStyle name="Total 2" xfId="10242" xr:uid="{00000000-0005-0000-0000-000001280000}"/>
    <cellStyle name="Total 2 2" xfId="10243" xr:uid="{00000000-0005-0000-0000-000002280000}"/>
    <cellStyle name="Total 2 2 2" xfId="10244" xr:uid="{00000000-0005-0000-0000-000003280000}"/>
    <cellStyle name="Total 2 3" xfId="10245" xr:uid="{00000000-0005-0000-0000-000004280000}"/>
    <cellStyle name="Total 2 3 2" xfId="10246" xr:uid="{00000000-0005-0000-0000-000005280000}"/>
    <cellStyle name="Total 2 4" xfId="10247" xr:uid="{00000000-0005-0000-0000-000006280000}"/>
    <cellStyle name="Total 2 5" xfId="10248" xr:uid="{00000000-0005-0000-0000-000007280000}"/>
    <cellStyle name="Total 3" xfId="10249" xr:uid="{00000000-0005-0000-0000-000008280000}"/>
    <cellStyle name="Total 3 10" xfId="10250" xr:uid="{00000000-0005-0000-0000-000009280000}"/>
    <cellStyle name="Total 3 11" xfId="10251" xr:uid="{00000000-0005-0000-0000-00000A280000}"/>
    <cellStyle name="Total 3 12" xfId="10252" xr:uid="{00000000-0005-0000-0000-00000B280000}"/>
    <cellStyle name="Total 3 2" xfId="10253" xr:uid="{00000000-0005-0000-0000-00000C280000}"/>
    <cellStyle name="Total 3 3" xfId="10254" xr:uid="{00000000-0005-0000-0000-00000D280000}"/>
    <cellStyle name="Total 3 4" xfId="10255" xr:uid="{00000000-0005-0000-0000-00000E280000}"/>
    <cellStyle name="Total 3 5" xfId="10256" xr:uid="{00000000-0005-0000-0000-00000F280000}"/>
    <cellStyle name="Total 3 6" xfId="10257" xr:uid="{00000000-0005-0000-0000-000010280000}"/>
    <cellStyle name="Total 3 7" xfId="10258" xr:uid="{00000000-0005-0000-0000-000011280000}"/>
    <cellStyle name="Total 3 8" xfId="10259" xr:uid="{00000000-0005-0000-0000-000012280000}"/>
    <cellStyle name="Total 3 9" xfId="10260" xr:uid="{00000000-0005-0000-0000-000013280000}"/>
    <cellStyle name="Total 4" xfId="10261" xr:uid="{00000000-0005-0000-0000-000014280000}"/>
    <cellStyle name="Total 4 10" xfId="10262" xr:uid="{00000000-0005-0000-0000-000015280000}"/>
    <cellStyle name="Total 4 2" xfId="10263" xr:uid="{00000000-0005-0000-0000-000016280000}"/>
    <cellStyle name="Total 4 3" xfId="10264" xr:uid="{00000000-0005-0000-0000-000017280000}"/>
    <cellStyle name="Total 4 4" xfId="10265" xr:uid="{00000000-0005-0000-0000-000018280000}"/>
    <cellStyle name="Total 4 5" xfId="10266" xr:uid="{00000000-0005-0000-0000-000019280000}"/>
    <cellStyle name="Total 4 6" xfId="10267" xr:uid="{00000000-0005-0000-0000-00001A280000}"/>
    <cellStyle name="Total 4 7" xfId="10268" xr:uid="{00000000-0005-0000-0000-00001B280000}"/>
    <cellStyle name="Total 4 8" xfId="10269" xr:uid="{00000000-0005-0000-0000-00001C280000}"/>
    <cellStyle name="Total 4 9" xfId="10270" xr:uid="{00000000-0005-0000-0000-00001D280000}"/>
    <cellStyle name="Total 5" xfId="10271" xr:uid="{00000000-0005-0000-0000-00001E280000}"/>
    <cellStyle name="Total 5 10" xfId="10272" xr:uid="{00000000-0005-0000-0000-00001F280000}"/>
    <cellStyle name="Total 5 2" xfId="10273" xr:uid="{00000000-0005-0000-0000-000020280000}"/>
    <cellStyle name="Total 5 3" xfId="10274" xr:uid="{00000000-0005-0000-0000-000021280000}"/>
    <cellStyle name="Total 5 4" xfId="10275" xr:uid="{00000000-0005-0000-0000-000022280000}"/>
    <cellStyle name="Total 5 5" xfId="10276" xr:uid="{00000000-0005-0000-0000-000023280000}"/>
    <cellStyle name="Total 5 6" xfId="10277" xr:uid="{00000000-0005-0000-0000-000024280000}"/>
    <cellStyle name="Total 5 7" xfId="10278" xr:uid="{00000000-0005-0000-0000-000025280000}"/>
    <cellStyle name="Total 5 8" xfId="10279" xr:uid="{00000000-0005-0000-0000-000026280000}"/>
    <cellStyle name="Total 5 9" xfId="10280" xr:uid="{00000000-0005-0000-0000-000027280000}"/>
    <cellStyle name="Total 6" xfId="10281" xr:uid="{00000000-0005-0000-0000-000028280000}"/>
    <cellStyle name="Total 7" xfId="10282" xr:uid="{00000000-0005-0000-0000-000029280000}"/>
    <cellStyle name="Total 8" xfId="10283" xr:uid="{00000000-0005-0000-0000-00002A280000}"/>
    <cellStyle name="Total 9" xfId="10284" xr:uid="{00000000-0005-0000-0000-00002B280000}"/>
    <cellStyle name="Total_Критерии RAB" xfId="10285" xr:uid="{00000000-0005-0000-0000-00002C280000}"/>
    <cellStyle name="Undefiniert" xfId="10286" xr:uid="{00000000-0005-0000-0000-00002D280000}"/>
    <cellStyle name="Underline_Single" xfId="10287" xr:uid="{00000000-0005-0000-0000-00002E280000}"/>
    <cellStyle name="Unit" xfId="10288" xr:uid="{00000000-0005-0000-0000-00002F280000}"/>
    <cellStyle name="Units" xfId="10289" xr:uid="{00000000-0005-0000-0000-000030280000}"/>
    <cellStyle name="Validation" xfId="10290" xr:uid="{00000000-0005-0000-0000-000031280000}"/>
    <cellStyle name="Valiotsikko" xfId="10291" xr:uid="{00000000-0005-0000-0000-000032280000}"/>
    <cellStyle name="Valuta [0]_Arcen" xfId="10292" xr:uid="{00000000-0005-0000-0000-000033280000}"/>
    <cellStyle name="Valuta_Arcen" xfId="10293" xr:uid="{00000000-0005-0000-0000-000034280000}"/>
    <cellStyle name="Vertical" xfId="10294" xr:uid="{00000000-0005-0000-0000-000035280000}"/>
    <cellStyle name="Wahrung [0]_Bilanz" xfId="10295" xr:uid="{00000000-0005-0000-0000-000036280000}"/>
    <cellStyle name="Währung [0]_laroux" xfId="10296" xr:uid="{00000000-0005-0000-0000-000037280000}"/>
    <cellStyle name="Wahrung_Bilanz" xfId="10297" xr:uid="{00000000-0005-0000-0000-000038280000}"/>
    <cellStyle name="Währung_laroux" xfId="10298" xr:uid="{00000000-0005-0000-0000-000039280000}"/>
    <cellStyle name="Walutowy [0]_1" xfId="10299" xr:uid="{00000000-0005-0000-0000-00003A280000}"/>
    <cellStyle name="Walutowy_1" xfId="10300" xr:uid="{00000000-0005-0000-0000-00003B280000}"/>
    <cellStyle name="Warning Text" xfId="10301" xr:uid="{00000000-0005-0000-0000-00003C280000}"/>
    <cellStyle name="Warning Text 2" xfId="10302" xr:uid="{00000000-0005-0000-0000-00003D280000}"/>
    <cellStyle name="Warning Text 3" xfId="10303" xr:uid="{00000000-0005-0000-0000-00003E280000}"/>
    <cellStyle name="white" xfId="10304" xr:uid="{00000000-0005-0000-0000-00003F280000}"/>
    <cellStyle name="Wдhrung [0]_Compiling Utility Macros" xfId="10305" xr:uid="{00000000-0005-0000-0000-000040280000}"/>
    <cellStyle name="Wдhrung_Compiling Utility Macros" xfId="10306" xr:uid="{00000000-0005-0000-0000-000041280000}"/>
    <cellStyle name="Year" xfId="10307" xr:uid="{00000000-0005-0000-0000-000042280000}"/>
    <cellStyle name="Year, Actual" xfId="10308" xr:uid="{00000000-0005-0000-0000-000043280000}"/>
    <cellStyle name="Year, Expected" xfId="10309" xr:uid="{00000000-0005-0000-0000-000044280000}"/>
    <cellStyle name="Year_Доходник1" xfId="10310" xr:uid="{00000000-0005-0000-0000-000045280000}"/>
    <cellStyle name="YelNumbersCurr" xfId="10311" xr:uid="{00000000-0005-0000-0000-000046280000}"/>
    <cellStyle name="YelNumbersCurr 2" xfId="10312" xr:uid="{00000000-0005-0000-0000-000047280000}"/>
    <cellStyle name="YelNumbersCurr 2 2" xfId="10313" xr:uid="{00000000-0005-0000-0000-000048280000}"/>
    <cellStyle name="YelNumbersCurr 2 3" xfId="10314" xr:uid="{00000000-0005-0000-0000-000049280000}"/>
    <cellStyle name="YelNumbersCurr 3" xfId="10315" xr:uid="{00000000-0005-0000-0000-00004A280000}"/>
    <cellStyle name="YelNumbersCurr 3 2" xfId="10316" xr:uid="{00000000-0005-0000-0000-00004B280000}"/>
    <cellStyle name="YelNumbersCurr 3 3" xfId="10317" xr:uid="{00000000-0005-0000-0000-00004C280000}"/>
    <cellStyle name="YelNumbersCurr 4" xfId="10318" xr:uid="{00000000-0005-0000-0000-00004D280000}"/>
    <cellStyle name="YelNumbersCurr 5" xfId="10319" xr:uid="{00000000-0005-0000-0000-00004E280000}"/>
    <cellStyle name="Yen" xfId="10320" xr:uid="{00000000-0005-0000-0000-00004F280000}"/>
    <cellStyle name="Акт" xfId="10321" xr:uid="{00000000-0005-0000-0000-000050280000}"/>
    <cellStyle name="АктМТСН" xfId="10322" xr:uid="{00000000-0005-0000-0000-000051280000}"/>
    <cellStyle name="АктМТСН 2" xfId="10323" xr:uid="{00000000-0005-0000-0000-000052280000}"/>
    <cellStyle name="Акцент1 10" xfId="10324" xr:uid="{00000000-0005-0000-0000-000053280000}"/>
    <cellStyle name="Акцент1 11" xfId="10325" xr:uid="{00000000-0005-0000-0000-000054280000}"/>
    <cellStyle name="Акцент1 12" xfId="10326" xr:uid="{00000000-0005-0000-0000-000055280000}"/>
    <cellStyle name="Акцент1 2" xfId="10327" xr:uid="{00000000-0005-0000-0000-000056280000}"/>
    <cellStyle name="Акцент1 2 2" xfId="10328" xr:uid="{00000000-0005-0000-0000-000057280000}"/>
    <cellStyle name="Акцент1 2 2 2" xfId="10329" xr:uid="{00000000-0005-0000-0000-000058280000}"/>
    <cellStyle name="Акцент1 2 3" xfId="10330" xr:uid="{00000000-0005-0000-0000-000059280000}"/>
    <cellStyle name="Акцент1 2 3 2" xfId="10331" xr:uid="{00000000-0005-0000-0000-00005A280000}"/>
    <cellStyle name="Акцент1 2 4" xfId="10332" xr:uid="{00000000-0005-0000-0000-00005B280000}"/>
    <cellStyle name="Акцент1 2 4 2" xfId="10333" xr:uid="{00000000-0005-0000-0000-00005C280000}"/>
    <cellStyle name="Акцент1 2 5" xfId="10334" xr:uid="{00000000-0005-0000-0000-00005D280000}"/>
    <cellStyle name="Акцент1 2 5 2" xfId="10335" xr:uid="{00000000-0005-0000-0000-00005E280000}"/>
    <cellStyle name="Акцент1 2 6" xfId="10336" xr:uid="{00000000-0005-0000-0000-00005F280000}"/>
    <cellStyle name="Акцент1 2 7" xfId="10337" xr:uid="{00000000-0005-0000-0000-000060280000}"/>
    <cellStyle name="Акцент1 3" xfId="10338" xr:uid="{00000000-0005-0000-0000-000061280000}"/>
    <cellStyle name="Акцент1 3 2" xfId="10339" xr:uid="{00000000-0005-0000-0000-000062280000}"/>
    <cellStyle name="Акцент1 4" xfId="10340" xr:uid="{00000000-0005-0000-0000-000063280000}"/>
    <cellStyle name="Акцент1 4 2" xfId="10341" xr:uid="{00000000-0005-0000-0000-000064280000}"/>
    <cellStyle name="Акцент1 5" xfId="10342" xr:uid="{00000000-0005-0000-0000-000065280000}"/>
    <cellStyle name="Акцент1 5 2" xfId="10343" xr:uid="{00000000-0005-0000-0000-000066280000}"/>
    <cellStyle name="Акцент1 6" xfId="10344" xr:uid="{00000000-0005-0000-0000-000067280000}"/>
    <cellStyle name="Акцент1 6 2" xfId="10345" xr:uid="{00000000-0005-0000-0000-000068280000}"/>
    <cellStyle name="Акцент1 7" xfId="10346" xr:uid="{00000000-0005-0000-0000-000069280000}"/>
    <cellStyle name="Акцент1 7 2" xfId="10347" xr:uid="{00000000-0005-0000-0000-00006A280000}"/>
    <cellStyle name="Акцент1 8" xfId="10348" xr:uid="{00000000-0005-0000-0000-00006B280000}"/>
    <cellStyle name="Акцент1 8 2" xfId="10349" xr:uid="{00000000-0005-0000-0000-00006C280000}"/>
    <cellStyle name="Акцент1 9" xfId="10350" xr:uid="{00000000-0005-0000-0000-00006D280000}"/>
    <cellStyle name="Акцент1 9 2" xfId="10351" xr:uid="{00000000-0005-0000-0000-00006E280000}"/>
    <cellStyle name="Акцент2 10" xfId="10352" xr:uid="{00000000-0005-0000-0000-00006F280000}"/>
    <cellStyle name="Акцент2 11" xfId="10353" xr:uid="{00000000-0005-0000-0000-000070280000}"/>
    <cellStyle name="Акцент2 12" xfId="10354" xr:uid="{00000000-0005-0000-0000-000071280000}"/>
    <cellStyle name="Акцент2 2" xfId="10355" xr:uid="{00000000-0005-0000-0000-000072280000}"/>
    <cellStyle name="Акцент2 2 2" xfId="10356" xr:uid="{00000000-0005-0000-0000-000073280000}"/>
    <cellStyle name="Акцент2 2 2 2" xfId="10357" xr:uid="{00000000-0005-0000-0000-000074280000}"/>
    <cellStyle name="Акцент2 2 3" xfId="10358" xr:uid="{00000000-0005-0000-0000-000075280000}"/>
    <cellStyle name="Акцент2 2 3 2" xfId="10359" xr:uid="{00000000-0005-0000-0000-000076280000}"/>
    <cellStyle name="Акцент2 2 4" xfId="10360" xr:uid="{00000000-0005-0000-0000-000077280000}"/>
    <cellStyle name="Акцент2 2 4 2" xfId="10361" xr:uid="{00000000-0005-0000-0000-000078280000}"/>
    <cellStyle name="Акцент2 2 5" xfId="10362" xr:uid="{00000000-0005-0000-0000-000079280000}"/>
    <cellStyle name="Акцент2 2 5 2" xfId="10363" xr:uid="{00000000-0005-0000-0000-00007A280000}"/>
    <cellStyle name="Акцент2 2 6" xfId="10364" xr:uid="{00000000-0005-0000-0000-00007B280000}"/>
    <cellStyle name="Акцент2 2 7" xfId="10365" xr:uid="{00000000-0005-0000-0000-00007C280000}"/>
    <cellStyle name="Акцент2 3" xfId="10366" xr:uid="{00000000-0005-0000-0000-00007D280000}"/>
    <cellStyle name="Акцент2 3 2" xfId="10367" xr:uid="{00000000-0005-0000-0000-00007E280000}"/>
    <cellStyle name="Акцент2 4" xfId="10368" xr:uid="{00000000-0005-0000-0000-00007F280000}"/>
    <cellStyle name="Акцент2 4 2" xfId="10369" xr:uid="{00000000-0005-0000-0000-000080280000}"/>
    <cellStyle name="Акцент2 5" xfId="10370" xr:uid="{00000000-0005-0000-0000-000081280000}"/>
    <cellStyle name="Акцент2 5 2" xfId="10371" xr:uid="{00000000-0005-0000-0000-000082280000}"/>
    <cellStyle name="Акцент2 6" xfId="10372" xr:uid="{00000000-0005-0000-0000-000083280000}"/>
    <cellStyle name="Акцент2 6 2" xfId="10373" xr:uid="{00000000-0005-0000-0000-000084280000}"/>
    <cellStyle name="Акцент2 7" xfId="10374" xr:uid="{00000000-0005-0000-0000-000085280000}"/>
    <cellStyle name="Акцент2 7 2" xfId="10375" xr:uid="{00000000-0005-0000-0000-000086280000}"/>
    <cellStyle name="Акцент2 8" xfId="10376" xr:uid="{00000000-0005-0000-0000-000087280000}"/>
    <cellStyle name="Акцент2 8 2" xfId="10377" xr:uid="{00000000-0005-0000-0000-000088280000}"/>
    <cellStyle name="Акцент2 9" xfId="10378" xr:uid="{00000000-0005-0000-0000-000089280000}"/>
    <cellStyle name="Акцент2 9 2" xfId="10379" xr:uid="{00000000-0005-0000-0000-00008A280000}"/>
    <cellStyle name="Акцент3 10" xfId="10380" xr:uid="{00000000-0005-0000-0000-00008B280000}"/>
    <cellStyle name="Акцент3 11" xfId="10381" xr:uid="{00000000-0005-0000-0000-00008C280000}"/>
    <cellStyle name="Акцент3 12" xfId="10382" xr:uid="{00000000-0005-0000-0000-00008D280000}"/>
    <cellStyle name="Акцент3 2" xfId="10383" xr:uid="{00000000-0005-0000-0000-00008E280000}"/>
    <cellStyle name="Акцент3 2 2" xfId="10384" xr:uid="{00000000-0005-0000-0000-00008F280000}"/>
    <cellStyle name="Акцент3 2 2 2" xfId="10385" xr:uid="{00000000-0005-0000-0000-000090280000}"/>
    <cellStyle name="Акцент3 2 3" xfId="10386" xr:uid="{00000000-0005-0000-0000-000091280000}"/>
    <cellStyle name="Акцент3 2 3 2" xfId="10387" xr:uid="{00000000-0005-0000-0000-000092280000}"/>
    <cellStyle name="Акцент3 2 4" xfId="10388" xr:uid="{00000000-0005-0000-0000-000093280000}"/>
    <cellStyle name="Акцент3 2 4 2" xfId="10389" xr:uid="{00000000-0005-0000-0000-000094280000}"/>
    <cellStyle name="Акцент3 2 5" xfId="10390" xr:uid="{00000000-0005-0000-0000-000095280000}"/>
    <cellStyle name="Акцент3 2 5 2" xfId="10391" xr:uid="{00000000-0005-0000-0000-000096280000}"/>
    <cellStyle name="Акцент3 2 6" xfId="10392" xr:uid="{00000000-0005-0000-0000-000097280000}"/>
    <cellStyle name="Акцент3 2 7" xfId="10393" xr:uid="{00000000-0005-0000-0000-000098280000}"/>
    <cellStyle name="Акцент3 3" xfId="10394" xr:uid="{00000000-0005-0000-0000-000099280000}"/>
    <cellStyle name="Акцент3 3 2" xfId="10395" xr:uid="{00000000-0005-0000-0000-00009A280000}"/>
    <cellStyle name="Акцент3 4" xfId="10396" xr:uid="{00000000-0005-0000-0000-00009B280000}"/>
    <cellStyle name="Акцент3 4 2" xfId="10397" xr:uid="{00000000-0005-0000-0000-00009C280000}"/>
    <cellStyle name="Акцент3 5" xfId="10398" xr:uid="{00000000-0005-0000-0000-00009D280000}"/>
    <cellStyle name="Акцент3 5 2" xfId="10399" xr:uid="{00000000-0005-0000-0000-00009E280000}"/>
    <cellStyle name="Акцент3 6" xfId="10400" xr:uid="{00000000-0005-0000-0000-00009F280000}"/>
    <cellStyle name="Акцент3 6 2" xfId="10401" xr:uid="{00000000-0005-0000-0000-0000A0280000}"/>
    <cellStyle name="Акцент3 7" xfId="10402" xr:uid="{00000000-0005-0000-0000-0000A1280000}"/>
    <cellStyle name="Акцент3 7 2" xfId="10403" xr:uid="{00000000-0005-0000-0000-0000A2280000}"/>
    <cellStyle name="Акцент3 8" xfId="10404" xr:uid="{00000000-0005-0000-0000-0000A3280000}"/>
    <cellStyle name="Акцент3 8 2" xfId="10405" xr:uid="{00000000-0005-0000-0000-0000A4280000}"/>
    <cellStyle name="Акцент3 9" xfId="10406" xr:uid="{00000000-0005-0000-0000-0000A5280000}"/>
    <cellStyle name="Акцент3 9 2" xfId="10407" xr:uid="{00000000-0005-0000-0000-0000A6280000}"/>
    <cellStyle name="Акцент4 10" xfId="10408" xr:uid="{00000000-0005-0000-0000-0000A7280000}"/>
    <cellStyle name="Акцент4 11" xfId="10409" xr:uid="{00000000-0005-0000-0000-0000A8280000}"/>
    <cellStyle name="Акцент4 12" xfId="10410" xr:uid="{00000000-0005-0000-0000-0000A9280000}"/>
    <cellStyle name="Акцент4 2" xfId="10411" xr:uid="{00000000-0005-0000-0000-0000AA280000}"/>
    <cellStyle name="Акцент4 2 2" xfId="10412" xr:uid="{00000000-0005-0000-0000-0000AB280000}"/>
    <cellStyle name="Акцент4 2 2 2" xfId="10413" xr:uid="{00000000-0005-0000-0000-0000AC280000}"/>
    <cellStyle name="Акцент4 2 3" xfId="10414" xr:uid="{00000000-0005-0000-0000-0000AD280000}"/>
    <cellStyle name="Акцент4 2 3 2" xfId="10415" xr:uid="{00000000-0005-0000-0000-0000AE280000}"/>
    <cellStyle name="Акцент4 2 4" xfId="10416" xr:uid="{00000000-0005-0000-0000-0000AF280000}"/>
    <cellStyle name="Акцент4 2 4 2" xfId="10417" xr:uid="{00000000-0005-0000-0000-0000B0280000}"/>
    <cellStyle name="Акцент4 2 5" xfId="10418" xr:uid="{00000000-0005-0000-0000-0000B1280000}"/>
    <cellStyle name="Акцент4 2 5 2" xfId="10419" xr:uid="{00000000-0005-0000-0000-0000B2280000}"/>
    <cellStyle name="Акцент4 2 6" xfId="10420" xr:uid="{00000000-0005-0000-0000-0000B3280000}"/>
    <cellStyle name="Акцент4 2 7" xfId="10421" xr:uid="{00000000-0005-0000-0000-0000B4280000}"/>
    <cellStyle name="Акцент4 3" xfId="10422" xr:uid="{00000000-0005-0000-0000-0000B5280000}"/>
    <cellStyle name="Акцент4 3 2" xfId="10423" xr:uid="{00000000-0005-0000-0000-0000B6280000}"/>
    <cellStyle name="Акцент4 4" xfId="10424" xr:uid="{00000000-0005-0000-0000-0000B7280000}"/>
    <cellStyle name="Акцент4 4 2" xfId="10425" xr:uid="{00000000-0005-0000-0000-0000B8280000}"/>
    <cellStyle name="Акцент4 5" xfId="10426" xr:uid="{00000000-0005-0000-0000-0000B9280000}"/>
    <cellStyle name="Акцент4 5 2" xfId="10427" xr:uid="{00000000-0005-0000-0000-0000BA280000}"/>
    <cellStyle name="Акцент4 6" xfId="10428" xr:uid="{00000000-0005-0000-0000-0000BB280000}"/>
    <cellStyle name="Акцент4 6 2" xfId="10429" xr:uid="{00000000-0005-0000-0000-0000BC280000}"/>
    <cellStyle name="Акцент4 7" xfId="10430" xr:uid="{00000000-0005-0000-0000-0000BD280000}"/>
    <cellStyle name="Акцент4 7 2" xfId="10431" xr:uid="{00000000-0005-0000-0000-0000BE280000}"/>
    <cellStyle name="Акцент4 8" xfId="10432" xr:uid="{00000000-0005-0000-0000-0000BF280000}"/>
    <cellStyle name="Акцент4 8 2" xfId="10433" xr:uid="{00000000-0005-0000-0000-0000C0280000}"/>
    <cellStyle name="Акцент4 9" xfId="10434" xr:uid="{00000000-0005-0000-0000-0000C1280000}"/>
    <cellStyle name="Акцент4 9 2" xfId="10435" xr:uid="{00000000-0005-0000-0000-0000C2280000}"/>
    <cellStyle name="Акцент5 10" xfId="10436" xr:uid="{00000000-0005-0000-0000-0000C3280000}"/>
    <cellStyle name="Акцент5 11" xfId="10437" xr:uid="{00000000-0005-0000-0000-0000C4280000}"/>
    <cellStyle name="Акцент5 12" xfId="10438" xr:uid="{00000000-0005-0000-0000-0000C5280000}"/>
    <cellStyle name="Акцент5 2" xfId="10439" xr:uid="{00000000-0005-0000-0000-0000C6280000}"/>
    <cellStyle name="Акцент5 2 2" xfId="10440" xr:uid="{00000000-0005-0000-0000-0000C7280000}"/>
    <cellStyle name="Акцент5 2 2 2" xfId="10441" xr:uid="{00000000-0005-0000-0000-0000C8280000}"/>
    <cellStyle name="Акцент5 2 3" xfId="10442" xr:uid="{00000000-0005-0000-0000-0000C9280000}"/>
    <cellStyle name="Акцент5 2 3 2" xfId="10443" xr:uid="{00000000-0005-0000-0000-0000CA280000}"/>
    <cellStyle name="Акцент5 2 4" xfId="10444" xr:uid="{00000000-0005-0000-0000-0000CB280000}"/>
    <cellStyle name="Акцент5 2 4 2" xfId="10445" xr:uid="{00000000-0005-0000-0000-0000CC280000}"/>
    <cellStyle name="Акцент5 2 5" xfId="10446" xr:uid="{00000000-0005-0000-0000-0000CD280000}"/>
    <cellStyle name="Акцент5 2 5 2" xfId="10447" xr:uid="{00000000-0005-0000-0000-0000CE280000}"/>
    <cellStyle name="Акцент5 2 6" xfId="10448" xr:uid="{00000000-0005-0000-0000-0000CF280000}"/>
    <cellStyle name="Акцент5 2 7" xfId="10449" xr:uid="{00000000-0005-0000-0000-0000D0280000}"/>
    <cellStyle name="Акцент5 3" xfId="10450" xr:uid="{00000000-0005-0000-0000-0000D1280000}"/>
    <cellStyle name="Акцент5 3 2" xfId="10451" xr:uid="{00000000-0005-0000-0000-0000D2280000}"/>
    <cellStyle name="Акцент5 4" xfId="10452" xr:uid="{00000000-0005-0000-0000-0000D3280000}"/>
    <cellStyle name="Акцент5 4 2" xfId="10453" xr:uid="{00000000-0005-0000-0000-0000D4280000}"/>
    <cellStyle name="Акцент5 5" xfId="10454" xr:uid="{00000000-0005-0000-0000-0000D5280000}"/>
    <cellStyle name="Акцент5 5 2" xfId="10455" xr:uid="{00000000-0005-0000-0000-0000D6280000}"/>
    <cellStyle name="Акцент5 6" xfId="10456" xr:uid="{00000000-0005-0000-0000-0000D7280000}"/>
    <cellStyle name="Акцент5 6 2" xfId="10457" xr:uid="{00000000-0005-0000-0000-0000D8280000}"/>
    <cellStyle name="Акцент5 7" xfId="10458" xr:uid="{00000000-0005-0000-0000-0000D9280000}"/>
    <cellStyle name="Акцент5 7 2" xfId="10459" xr:uid="{00000000-0005-0000-0000-0000DA280000}"/>
    <cellStyle name="Акцент5 8" xfId="10460" xr:uid="{00000000-0005-0000-0000-0000DB280000}"/>
    <cellStyle name="Акцент5 8 2" xfId="10461" xr:uid="{00000000-0005-0000-0000-0000DC280000}"/>
    <cellStyle name="Акцент5 9" xfId="10462" xr:uid="{00000000-0005-0000-0000-0000DD280000}"/>
    <cellStyle name="Акцент5 9 2" xfId="10463" xr:uid="{00000000-0005-0000-0000-0000DE280000}"/>
    <cellStyle name="Акцент6 10" xfId="10464" xr:uid="{00000000-0005-0000-0000-0000DF280000}"/>
    <cellStyle name="Акцент6 11" xfId="10465" xr:uid="{00000000-0005-0000-0000-0000E0280000}"/>
    <cellStyle name="Акцент6 12" xfId="10466" xr:uid="{00000000-0005-0000-0000-0000E1280000}"/>
    <cellStyle name="Акцент6 2" xfId="10467" xr:uid="{00000000-0005-0000-0000-0000E2280000}"/>
    <cellStyle name="Акцент6 2 2" xfId="10468" xr:uid="{00000000-0005-0000-0000-0000E3280000}"/>
    <cellStyle name="Акцент6 2 2 2" xfId="10469" xr:uid="{00000000-0005-0000-0000-0000E4280000}"/>
    <cellStyle name="Акцент6 2 3" xfId="10470" xr:uid="{00000000-0005-0000-0000-0000E5280000}"/>
    <cellStyle name="Акцент6 2 3 2" xfId="10471" xr:uid="{00000000-0005-0000-0000-0000E6280000}"/>
    <cellStyle name="Акцент6 2 4" xfId="10472" xr:uid="{00000000-0005-0000-0000-0000E7280000}"/>
    <cellStyle name="Акцент6 2 4 2" xfId="10473" xr:uid="{00000000-0005-0000-0000-0000E8280000}"/>
    <cellStyle name="Акцент6 2 5" xfId="10474" xr:uid="{00000000-0005-0000-0000-0000E9280000}"/>
    <cellStyle name="Акцент6 2 5 2" xfId="10475" xr:uid="{00000000-0005-0000-0000-0000EA280000}"/>
    <cellStyle name="Акцент6 2 6" xfId="10476" xr:uid="{00000000-0005-0000-0000-0000EB280000}"/>
    <cellStyle name="Акцент6 2 7" xfId="10477" xr:uid="{00000000-0005-0000-0000-0000EC280000}"/>
    <cellStyle name="Акцент6 3" xfId="10478" xr:uid="{00000000-0005-0000-0000-0000ED280000}"/>
    <cellStyle name="Акцент6 3 2" xfId="10479" xr:uid="{00000000-0005-0000-0000-0000EE280000}"/>
    <cellStyle name="Акцент6 4" xfId="10480" xr:uid="{00000000-0005-0000-0000-0000EF280000}"/>
    <cellStyle name="Акцент6 4 2" xfId="10481" xr:uid="{00000000-0005-0000-0000-0000F0280000}"/>
    <cellStyle name="Акцент6 5" xfId="10482" xr:uid="{00000000-0005-0000-0000-0000F1280000}"/>
    <cellStyle name="Акцент6 5 2" xfId="10483" xr:uid="{00000000-0005-0000-0000-0000F2280000}"/>
    <cellStyle name="Акцент6 6" xfId="10484" xr:uid="{00000000-0005-0000-0000-0000F3280000}"/>
    <cellStyle name="Акцент6 6 2" xfId="10485" xr:uid="{00000000-0005-0000-0000-0000F4280000}"/>
    <cellStyle name="Акцент6 7" xfId="10486" xr:uid="{00000000-0005-0000-0000-0000F5280000}"/>
    <cellStyle name="Акцент6 7 2" xfId="10487" xr:uid="{00000000-0005-0000-0000-0000F6280000}"/>
    <cellStyle name="Акцент6 8" xfId="10488" xr:uid="{00000000-0005-0000-0000-0000F7280000}"/>
    <cellStyle name="Акцент6 8 2" xfId="10489" xr:uid="{00000000-0005-0000-0000-0000F8280000}"/>
    <cellStyle name="Акцент6 9" xfId="10490" xr:uid="{00000000-0005-0000-0000-0000F9280000}"/>
    <cellStyle name="Акцент6 9 2" xfId="10491" xr:uid="{00000000-0005-0000-0000-0000FA280000}"/>
    <cellStyle name="Беззащитный" xfId="10492" xr:uid="{00000000-0005-0000-0000-0000FB280000}"/>
    <cellStyle name="Беззащитный 2" xfId="10493" xr:uid="{00000000-0005-0000-0000-0000FC280000}"/>
    <cellStyle name="Беззащитный 2 2" xfId="10494" xr:uid="{00000000-0005-0000-0000-0000FD280000}"/>
    <cellStyle name="Беззащитный 3" xfId="10495" xr:uid="{00000000-0005-0000-0000-0000FE280000}"/>
    <cellStyle name="Беззащитный 4" xfId="10496" xr:uid="{00000000-0005-0000-0000-0000FF280000}"/>
    <cellStyle name="Беззащитный 5" xfId="10497" xr:uid="{00000000-0005-0000-0000-000000290000}"/>
    <cellStyle name="вагоны" xfId="10498" xr:uid="{00000000-0005-0000-0000-000001290000}"/>
    <cellStyle name="Ввод  10" xfId="10499" xr:uid="{00000000-0005-0000-0000-000002290000}"/>
    <cellStyle name="Ввод  10 2" xfId="10500" xr:uid="{00000000-0005-0000-0000-000003290000}"/>
    <cellStyle name="Ввод  11" xfId="10501" xr:uid="{00000000-0005-0000-0000-000004290000}"/>
    <cellStyle name="Ввод  11 2" xfId="10502" xr:uid="{00000000-0005-0000-0000-000005290000}"/>
    <cellStyle name="Ввод  12" xfId="10503" xr:uid="{00000000-0005-0000-0000-000006290000}"/>
    <cellStyle name="Ввод  13" xfId="10504" xr:uid="{00000000-0005-0000-0000-000007290000}"/>
    <cellStyle name="Ввод  2" xfId="10505" xr:uid="{00000000-0005-0000-0000-000008290000}"/>
    <cellStyle name="Ввод  2 10" xfId="10506" xr:uid="{00000000-0005-0000-0000-000009290000}"/>
    <cellStyle name="Ввод  2 10 10" xfId="10507" xr:uid="{00000000-0005-0000-0000-00000A290000}"/>
    <cellStyle name="Ввод  2 10 2" xfId="10508" xr:uid="{00000000-0005-0000-0000-00000B290000}"/>
    <cellStyle name="Ввод  2 10 3" xfId="10509" xr:uid="{00000000-0005-0000-0000-00000C290000}"/>
    <cellStyle name="Ввод  2 10 4" xfId="10510" xr:uid="{00000000-0005-0000-0000-00000D290000}"/>
    <cellStyle name="Ввод  2 10 5" xfId="10511" xr:uid="{00000000-0005-0000-0000-00000E290000}"/>
    <cellStyle name="Ввод  2 10 6" xfId="10512" xr:uid="{00000000-0005-0000-0000-00000F290000}"/>
    <cellStyle name="Ввод  2 10 7" xfId="10513" xr:uid="{00000000-0005-0000-0000-000010290000}"/>
    <cellStyle name="Ввод  2 10 8" xfId="10514" xr:uid="{00000000-0005-0000-0000-000011290000}"/>
    <cellStyle name="Ввод  2 10 9" xfId="10515" xr:uid="{00000000-0005-0000-0000-000012290000}"/>
    <cellStyle name="Ввод  2 11" xfId="10516" xr:uid="{00000000-0005-0000-0000-000013290000}"/>
    <cellStyle name="Ввод  2 12" xfId="10517" xr:uid="{00000000-0005-0000-0000-000014290000}"/>
    <cellStyle name="Ввод  2 13" xfId="10518" xr:uid="{00000000-0005-0000-0000-000015290000}"/>
    <cellStyle name="Ввод  2 2" xfId="10519" xr:uid="{00000000-0005-0000-0000-000016290000}"/>
    <cellStyle name="Ввод  2 2 2" xfId="10520" xr:uid="{00000000-0005-0000-0000-000017290000}"/>
    <cellStyle name="Ввод  2 2 2 10" xfId="10521" xr:uid="{00000000-0005-0000-0000-000018290000}"/>
    <cellStyle name="Ввод  2 2 2 2" xfId="10522" xr:uid="{00000000-0005-0000-0000-000019290000}"/>
    <cellStyle name="Ввод  2 2 2 3" xfId="10523" xr:uid="{00000000-0005-0000-0000-00001A290000}"/>
    <cellStyle name="Ввод  2 2 2 4" xfId="10524" xr:uid="{00000000-0005-0000-0000-00001B290000}"/>
    <cellStyle name="Ввод  2 2 2 5" xfId="10525" xr:uid="{00000000-0005-0000-0000-00001C290000}"/>
    <cellStyle name="Ввод  2 2 2 6" xfId="10526" xr:uid="{00000000-0005-0000-0000-00001D290000}"/>
    <cellStyle name="Ввод  2 2 2 7" xfId="10527" xr:uid="{00000000-0005-0000-0000-00001E290000}"/>
    <cellStyle name="Ввод  2 2 2 8" xfId="10528" xr:uid="{00000000-0005-0000-0000-00001F290000}"/>
    <cellStyle name="Ввод  2 2 2 9" xfId="10529" xr:uid="{00000000-0005-0000-0000-000020290000}"/>
    <cellStyle name="Ввод  2 2 3" xfId="10530" xr:uid="{00000000-0005-0000-0000-000021290000}"/>
    <cellStyle name="Ввод  2 2 3 10" xfId="10531" xr:uid="{00000000-0005-0000-0000-000022290000}"/>
    <cellStyle name="Ввод  2 2 3 11" xfId="10532" xr:uid="{00000000-0005-0000-0000-000023290000}"/>
    <cellStyle name="Ввод  2 2 3 12" xfId="10533" xr:uid="{00000000-0005-0000-0000-000024290000}"/>
    <cellStyle name="Ввод  2 2 3 2" xfId="10534" xr:uid="{00000000-0005-0000-0000-000025290000}"/>
    <cellStyle name="Ввод  2 2 3 3" xfId="10535" xr:uid="{00000000-0005-0000-0000-000026290000}"/>
    <cellStyle name="Ввод  2 2 3 4" xfId="10536" xr:uid="{00000000-0005-0000-0000-000027290000}"/>
    <cellStyle name="Ввод  2 2 3 5" xfId="10537" xr:uid="{00000000-0005-0000-0000-000028290000}"/>
    <cellStyle name="Ввод  2 2 3 6" xfId="10538" xr:uid="{00000000-0005-0000-0000-000029290000}"/>
    <cellStyle name="Ввод  2 2 3 7" xfId="10539" xr:uid="{00000000-0005-0000-0000-00002A290000}"/>
    <cellStyle name="Ввод  2 2 3 8" xfId="10540" xr:uid="{00000000-0005-0000-0000-00002B290000}"/>
    <cellStyle name="Ввод  2 2 3 9" xfId="10541" xr:uid="{00000000-0005-0000-0000-00002C290000}"/>
    <cellStyle name="Ввод  2 2 4" xfId="10542" xr:uid="{00000000-0005-0000-0000-00002D290000}"/>
    <cellStyle name="Ввод  2 2 4 10" xfId="10543" xr:uid="{00000000-0005-0000-0000-00002E290000}"/>
    <cellStyle name="Ввод  2 2 4 11" xfId="10544" xr:uid="{00000000-0005-0000-0000-00002F290000}"/>
    <cellStyle name="Ввод  2 2 4 12" xfId="10545" xr:uid="{00000000-0005-0000-0000-000030290000}"/>
    <cellStyle name="Ввод  2 2 4 2" xfId="10546" xr:uid="{00000000-0005-0000-0000-000031290000}"/>
    <cellStyle name="Ввод  2 2 4 3" xfId="10547" xr:uid="{00000000-0005-0000-0000-000032290000}"/>
    <cellStyle name="Ввод  2 2 4 4" xfId="10548" xr:uid="{00000000-0005-0000-0000-000033290000}"/>
    <cellStyle name="Ввод  2 2 4 5" xfId="10549" xr:uid="{00000000-0005-0000-0000-000034290000}"/>
    <cellStyle name="Ввод  2 2 4 6" xfId="10550" xr:uid="{00000000-0005-0000-0000-000035290000}"/>
    <cellStyle name="Ввод  2 2 4 7" xfId="10551" xr:uid="{00000000-0005-0000-0000-000036290000}"/>
    <cellStyle name="Ввод  2 2 4 8" xfId="10552" xr:uid="{00000000-0005-0000-0000-000037290000}"/>
    <cellStyle name="Ввод  2 2 4 9" xfId="10553" xr:uid="{00000000-0005-0000-0000-000038290000}"/>
    <cellStyle name="Ввод  2 2 5" xfId="10554" xr:uid="{00000000-0005-0000-0000-000039290000}"/>
    <cellStyle name="Ввод  2 2 5 10" xfId="10555" xr:uid="{00000000-0005-0000-0000-00003A290000}"/>
    <cellStyle name="Ввод  2 2 5 2" xfId="10556" xr:uid="{00000000-0005-0000-0000-00003B290000}"/>
    <cellStyle name="Ввод  2 2 5 3" xfId="10557" xr:uid="{00000000-0005-0000-0000-00003C290000}"/>
    <cellStyle name="Ввод  2 2 5 4" xfId="10558" xr:uid="{00000000-0005-0000-0000-00003D290000}"/>
    <cellStyle name="Ввод  2 2 5 5" xfId="10559" xr:uid="{00000000-0005-0000-0000-00003E290000}"/>
    <cellStyle name="Ввод  2 2 5 6" xfId="10560" xr:uid="{00000000-0005-0000-0000-00003F290000}"/>
    <cellStyle name="Ввод  2 2 5 7" xfId="10561" xr:uid="{00000000-0005-0000-0000-000040290000}"/>
    <cellStyle name="Ввод  2 2 5 8" xfId="10562" xr:uid="{00000000-0005-0000-0000-000041290000}"/>
    <cellStyle name="Ввод  2 2 5 9" xfId="10563" xr:uid="{00000000-0005-0000-0000-000042290000}"/>
    <cellStyle name="Ввод  2 2 6" xfId="10564" xr:uid="{00000000-0005-0000-0000-000043290000}"/>
    <cellStyle name="Ввод  2 2 6 10" xfId="10565" xr:uid="{00000000-0005-0000-0000-000044290000}"/>
    <cellStyle name="Ввод  2 2 6 2" xfId="10566" xr:uid="{00000000-0005-0000-0000-000045290000}"/>
    <cellStyle name="Ввод  2 2 6 3" xfId="10567" xr:uid="{00000000-0005-0000-0000-000046290000}"/>
    <cellStyle name="Ввод  2 2 6 4" xfId="10568" xr:uid="{00000000-0005-0000-0000-000047290000}"/>
    <cellStyle name="Ввод  2 2 6 5" xfId="10569" xr:uid="{00000000-0005-0000-0000-000048290000}"/>
    <cellStyle name="Ввод  2 2 6 6" xfId="10570" xr:uid="{00000000-0005-0000-0000-000049290000}"/>
    <cellStyle name="Ввод  2 2 6 7" xfId="10571" xr:uid="{00000000-0005-0000-0000-00004A290000}"/>
    <cellStyle name="Ввод  2 2 6 8" xfId="10572" xr:uid="{00000000-0005-0000-0000-00004B290000}"/>
    <cellStyle name="Ввод  2 2 6 9" xfId="10573" xr:uid="{00000000-0005-0000-0000-00004C290000}"/>
    <cellStyle name="Ввод  2 2 7" xfId="10574" xr:uid="{00000000-0005-0000-0000-00004D290000}"/>
    <cellStyle name="Ввод  2 2 8" xfId="10575" xr:uid="{00000000-0005-0000-0000-00004E290000}"/>
    <cellStyle name="Ввод  2 2 9" xfId="10576" xr:uid="{00000000-0005-0000-0000-00004F290000}"/>
    <cellStyle name="Ввод  2 3" xfId="10577" xr:uid="{00000000-0005-0000-0000-000050290000}"/>
    <cellStyle name="Ввод  2 3 2" xfId="10578" xr:uid="{00000000-0005-0000-0000-000051290000}"/>
    <cellStyle name="Ввод  2 3 2 10" xfId="10579" xr:uid="{00000000-0005-0000-0000-000052290000}"/>
    <cellStyle name="Ввод  2 3 2 2" xfId="10580" xr:uid="{00000000-0005-0000-0000-000053290000}"/>
    <cellStyle name="Ввод  2 3 2 3" xfId="10581" xr:uid="{00000000-0005-0000-0000-000054290000}"/>
    <cellStyle name="Ввод  2 3 2 4" xfId="10582" xr:uid="{00000000-0005-0000-0000-000055290000}"/>
    <cellStyle name="Ввод  2 3 2 5" xfId="10583" xr:uid="{00000000-0005-0000-0000-000056290000}"/>
    <cellStyle name="Ввод  2 3 2 6" xfId="10584" xr:uid="{00000000-0005-0000-0000-000057290000}"/>
    <cellStyle name="Ввод  2 3 2 7" xfId="10585" xr:uid="{00000000-0005-0000-0000-000058290000}"/>
    <cellStyle name="Ввод  2 3 2 8" xfId="10586" xr:uid="{00000000-0005-0000-0000-000059290000}"/>
    <cellStyle name="Ввод  2 3 2 9" xfId="10587" xr:uid="{00000000-0005-0000-0000-00005A290000}"/>
    <cellStyle name="Ввод  2 3 3" xfId="10588" xr:uid="{00000000-0005-0000-0000-00005B290000}"/>
    <cellStyle name="Ввод  2 3 3 10" xfId="10589" xr:uid="{00000000-0005-0000-0000-00005C290000}"/>
    <cellStyle name="Ввод  2 3 3 11" xfId="10590" xr:uid="{00000000-0005-0000-0000-00005D290000}"/>
    <cellStyle name="Ввод  2 3 3 12" xfId="10591" xr:uid="{00000000-0005-0000-0000-00005E290000}"/>
    <cellStyle name="Ввод  2 3 3 2" xfId="10592" xr:uid="{00000000-0005-0000-0000-00005F290000}"/>
    <cellStyle name="Ввод  2 3 3 3" xfId="10593" xr:uid="{00000000-0005-0000-0000-000060290000}"/>
    <cellStyle name="Ввод  2 3 3 4" xfId="10594" xr:uid="{00000000-0005-0000-0000-000061290000}"/>
    <cellStyle name="Ввод  2 3 3 5" xfId="10595" xr:uid="{00000000-0005-0000-0000-000062290000}"/>
    <cellStyle name="Ввод  2 3 3 6" xfId="10596" xr:uid="{00000000-0005-0000-0000-000063290000}"/>
    <cellStyle name="Ввод  2 3 3 7" xfId="10597" xr:uid="{00000000-0005-0000-0000-000064290000}"/>
    <cellStyle name="Ввод  2 3 3 8" xfId="10598" xr:uid="{00000000-0005-0000-0000-000065290000}"/>
    <cellStyle name="Ввод  2 3 3 9" xfId="10599" xr:uid="{00000000-0005-0000-0000-000066290000}"/>
    <cellStyle name="Ввод  2 3 4" xfId="10600" xr:uid="{00000000-0005-0000-0000-000067290000}"/>
    <cellStyle name="Ввод  2 3 4 10" xfId="10601" xr:uid="{00000000-0005-0000-0000-000068290000}"/>
    <cellStyle name="Ввод  2 3 4 11" xfId="10602" xr:uid="{00000000-0005-0000-0000-000069290000}"/>
    <cellStyle name="Ввод  2 3 4 12" xfId="10603" xr:uid="{00000000-0005-0000-0000-00006A290000}"/>
    <cellStyle name="Ввод  2 3 4 2" xfId="10604" xr:uid="{00000000-0005-0000-0000-00006B290000}"/>
    <cellStyle name="Ввод  2 3 4 3" xfId="10605" xr:uid="{00000000-0005-0000-0000-00006C290000}"/>
    <cellStyle name="Ввод  2 3 4 4" xfId="10606" xr:uid="{00000000-0005-0000-0000-00006D290000}"/>
    <cellStyle name="Ввод  2 3 4 5" xfId="10607" xr:uid="{00000000-0005-0000-0000-00006E290000}"/>
    <cellStyle name="Ввод  2 3 4 6" xfId="10608" xr:uid="{00000000-0005-0000-0000-00006F290000}"/>
    <cellStyle name="Ввод  2 3 4 7" xfId="10609" xr:uid="{00000000-0005-0000-0000-000070290000}"/>
    <cellStyle name="Ввод  2 3 4 8" xfId="10610" xr:uid="{00000000-0005-0000-0000-000071290000}"/>
    <cellStyle name="Ввод  2 3 4 9" xfId="10611" xr:uid="{00000000-0005-0000-0000-000072290000}"/>
    <cellStyle name="Ввод  2 3 5" xfId="10612" xr:uid="{00000000-0005-0000-0000-000073290000}"/>
    <cellStyle name="Ввод  2 3 5 10" xfId="10613" xr:uid="{00000000-0005-0000-0000-000074290000}"/>
    <cellStyle name="Ввод  2 3 5 2" xfId="10614" xr:uid="{00000000-0005-0000-0000-000075290000}"/>
    <cellStyle name="Ввод  2 3 5 3" xfId="10615" xr:uid="{00000000-0005-0000-0000-000076290000}"/>
    <cellStyle name="Ввод  2 3 5 4" xfId="10616" xr:uid="{00000000-0005-0000-0000-000077290000}"/>
    <cellStyle name="Ввод  2 3 5 5" xfId="10617" xr:uid="{00000000-0005-0000-0000-000078290000}"/>
    <cellStyle name="Ввод  2 3 5 6" xfId="10618" xr:uid="{00000000-0005-0000-0000-000079290000}"/>
    <cellStyle name="Ввод  2 3 5 7" xfId="10619" xr:uid="{00000000-0005-0000-0000-00007A290000}"/>
    <cellStyle name="Ввод  2 3 5 8" xfId="10620" xr:uid="{00000000-0005-0000-0000-00007B290000}"/>
    <cellStyle name="Ввод  2 3 5 9" xfId="10621" xr:uid="{00000000-0005-0000-0000-00007C290000}"/>
    <cellStyle name="Ввод  2 3 6" xfId="10622" xr:uid="{00000000-0005-0000-0000-00007D290000}"/>
    <cellStyle name="Ввод  2 3 6 10" xfId="10623" xr:uid="{00000000-0005-0000-0000-00007E290000}"/>
    <cellStyle name="Ввод  2 3 6 2" xfId="10624" xr:uid="{00000000-0005-0000-0000-00007F290000}"/>
    <cellStyle name="Ввод  2 3 6 3" xfId="10625" xr:uid="{00000000-0005-0000-0000-000080290000}"/>
    <cellStyle name="Ввод  2 3 6 4" xfId="10626" xr:uid="{00000000-0005-0000-0000-000081290000}"/>
    <cellStyle name="Ввод  2 3 6 5" xfId="10627" xr:uid="{00000000-0005-0000-0000-000082290000}"/>
    <cellStyle name="Ввод  2 3 6 6" xfId="10628" xr:uid="{00000000-0005-0000-0000-000083290000}"/>
    <cellStyle name="Ввод  2 3 6 7" xfId="10629" xr:uid="{00000000-0005-0000-0000-000084290000}"/>
    <cellStyle name="Ввод  2 3 6 8" xfId="10630" xr:uid="{00000000-0005-0000-0000-000085290000}"/>
    <cellStyle name="Ввод  2 3 6 9" xfId="10631" xr:uid="{00000000-0005-0000-0000-000086290000}"/>
    <cellStyle name="Ввод  2 3 7" xfId="10632" xr:uid="{00000000-0005-0000-0000-000087290000}"/>
    <cellStyle name="Ввод  2 3 8" xfId="10633" xr:uid="{00000000-0005-0000-0000-000088290000}"/>
    <cellStyle name="Ввод  2 3 9" xfId="10634" xr:uid="{00000000-0005-0000-0000-000089290000}"/>
    <cellStyle name="Ввод  2 4" xfId="10635" xr:uid="{00000000-0005-0000-0000-00008A290000}"/>
    <cellStyle name="Ввод  2 4 2" xfId="10636" xr:uid="{00000000-0005-0000-0000-00008B290000}"/>
    <cellStyle name="Ввод  2 4 2 10" xfId="10637" xr:uid="{00000000-0005-0000-0000-00008C290000}"/>
    <cellStyle name="Ввод  2 4 2 2" xfId="10638" xr:uid="{00000000-0005-0000-0000-00008D290000}"/>
    <cellStyle name="Ввод  2 4 2 3" xfId="10639" xr:uid="{00000000-0005-0000-0000-00008E290000}"/>
    <cellStyle name="Ввод  2 4 2 4" xfId="10640" xr:uid="{00000000-0005-0000-0000-00008F290000}"/>
    <cellStyle name="Ввод  2 4 2 5" xfId="10641" xr:uid="{00000000-0005-0000-0000-000090290000}"/>
    <cellStyle name="Ввод  2 4 2 6" xfId="10642" xr:uid="{00000000-0005-0000-0000-000091290000}"/>
    <cellStyle name="Ввод  2 4 2 7" xfId="10643" xr:uid="{00000000-0005-0000-0000-000092290000}"/>
    <cellStyle name="Ввод  2 4 2 8" xfId="10644" xr:uid="{00000000-0005-0000-0000-000093290000}"/>
    <cellStyle name="Ввод  2 4 2 9" xfId="10645" xr:uid="{00000000-0005-0000-0000-000094290000}"/>
    <cellStyle name="Ввод  2 4 3" xfId="10646" xr:uid="{00000000-0005-0000-0000-000095290000}"/>
    <cellStyle name="Ввод  2 4 3 10" xfId="10647" xr:uid="{00000000-0005-0000-0000-000096290000}"/>
    <cellStyle name="Ввод  2 4 3 11" xfId="10648" xr:uid="{00000000-0005-0000-0000-000097290000}"/>
    <cellStyle name="Ввод  2 4 3 12" xfId="10649" xr:uid="{00000000-0005-0000-0000-000098290000}"/>
    <cellStyle name="Ввод  2 4 3 2" xfId="10650" xr:uid="{00000000-0005-0000-0000-000099290000}"/>
    <cellStyle name="Ввод  2 4 3 3" xfId="10651" xr:uid="{00000000-0005-0000-0000-00009A290000}"/>
    <cellStyle name="Ввод  2 4 3 4" xfId="10652" xr:uid="{00000000-0005-0000-0000-00009B290000}"/>
    <cellStyle name="Ввод  2 4 3 5" xfId="10653" xr:uid="{00000000-0005-0000-0000-00009C290000}"/>
    <cellStyle name="Ввод  2 4 3 6" xfId="10654" xr:uid="{00000000-0005-0000-0000-00009D290000}"/>
    <cellStyle name="Ввод  2 4 3 7" xfId="10655" xr:uid="{00000000-0005-0000-0000-00009E290000}"/>
    <cellStyle name="Ввод  2 4 3 8" xfId="10656" xr:uid="{00000000-0005-0000-0000-00009F290000}"/>
    <cellStyle name="Ввод  2 4 3 9" xfId="10657" xr:uid="{00000000-0005-0000-0000-0000A0290000}"/>
    <cellStyle name="Ввод  2 4 4" xfId="10658" xr:uid="{00000000-0005-0000-0000-0000A1290000}"/>
    <cellStyle name="Ввод  2 4 4 10" xfId="10659" xr:uid="{00000000-0005-0000-0000-0000A2290000}"/>
    <cellStyle name="Ввод  2 4 4 11" xfId="10660" xr:uid="{00000000-0005-0000-0000-0000A3290000}"/>
    <cellStyle name="Ввод  2 4 4 12" xfId="10661" xr:uid="{00000000-0005-0000-0000-0000A4290000}"/>
    <cellStyle name="Ввод  2 4 4 2" xfId="10662" xr:uid="{00000000-0005-0000-0000-0000A5290000}"/>
    <cellStyle name="Ввод  2 4 4 3" xfId="10663" xr:uid="{00000000-0005-0000-0000-0000A6290000}"/>
    <cellStyle name="Ввод  2 4 4 4" xfId="10664" xr:uid="{00000000-0005-0000-0000-0000A7290000}"/>
    <cellStyle name="Ввод  2 4 4 5" xfId="10665" xr:uid="{00000000-0005-0000-0000-0000A8290000}"/>
    <cellStyle name="Ввод  2 4 4 6" xfId="10666" xr:uid="{00000000-0005-0000-0000-0000A9290000}"/>
    <cellStyle name="Ввод  2 4 4 7" xfId="10667" xr:uid="{00000000-0005-0000-0000-0000AA290000}"/>
    <cellStyle name="Ввод  2 4 4 8" xfId="10668" xr:uid="{00000000-0005-0000-0000-0000AB290000}"/>
    <cellStyle name="Ввод  2 4 4 9" xfId="10669" xr:uid="{00000000-0005-0000-0000-0000AC290000}"/>
    <cellStyle name="Ввод  2 4 5" xfId="10670" xr:uid="{00000000-0005-0000-0000-0000AD290000}"/>
    <cellStyle name="Ввод  2 4 5 10" xfId="10671" xr:uid="{00000000-0005-0000-0000-0000AE290000}"/>
    <cellStyle name="Ввод  2 4 5 2" xfId="10672" xr:uid="{00000000-0005-0000-0000-0000AF290000}"/>
    <cellStyle name="Ввод  2 4 5 3" xfId="10673" xr:uid="{00000000-0005-0000-0000-0000B0290000}"/>
    <cellStyle name="Ввод  2 4 5 4" xfId="10674" xr:uid="{00000000-0005-0000-0000-0000B1290000}"/>
    <cellStyle name="Ввод  2 4 5 5" xfId="10675" xr:uid="{00000000-0005-0000-0000-0000B2290000}"/>
    <cellStyle name="Ввод  2 4 5 6" xfId="10676" xr:uid="{00000000-0005-0000-0000-0000B3290000}"/>
    <cellStyle name="Ввод  2 4 5 7" xfId="10677" xr:uid="{00000000-0005-0000-0000-0000B4290000}"/>
    <cellStyle name="Ввод  2 4 5 8" xfId="10678" xr:uid="{00000000-0005-0000-0000-0000B5290000}"/>
    <cellStyle name="Ввод  2 4 5 9" xfId="10679" xr:uid="{00000000-0005-0000-0000-0000B6290000}"/>
    <cellStyle name="Ввод  2 4 6" xfId="10680" xr:uid="{00000000-0005-0000-0000-0000B7290000}"/>
    <cellStyle name="Ввод  2 4 6 10" xfId="10681" xr:uid="{00000000-0005-0000-0000-0000B8290000}"/>
    <cellStyle name="Ввод  2 4 6 2" xfId="10682" xr:uid="{00000000-0005-0000-0000-0000B9290000}"/>
    <cellStyle name="Ввод  2 4 6 3" xfId="10683" xr:uid="{00000000-0005-0000-0000-0000BA290000}"/>
    <cellStyle name="Ввод  2 4 6 4" xfId="10684" xr:uid="{00000000-0005-0000-0000-0000BB290000}"/>
    <cellStyle name="Ввод  2 4 6 5" xfId="10685" xr:uid="{00000000-0005-0000-0000-0000BC290000}"/>
    <cellStyle name="Ввод  2 4 6 6" xfId="10686" xr:uid="{00000000-0005-0000-0000-0000BD290000}"/>
    <cellStyle name="Ввод  2 4 6 7" xfId="10687" xr:uid="{00000000-0005-0000-0000-0000BE290000}"/>
    <cellStyle name="Ввод  2 4 6 8" xfId="10688" xr:uid="{00000000-0005-0000-0000-0000BF290000}"/>
    <cellStyle name="Ввод  2 4 6 9" xfId="10689" xr:uid="{00000000-0005-0000-0000-0000C0290000}"/>
    <cellStyle name="Ввод  2 4 7" xfId="10690" xr:uid="{00000000-0005-0000-0000-0000C1290000}"/>
    <cellStyle name="Ввод  2 4 8" xfId="10691" xr:uid="{00000000-0005-0000-0000-0000C2290000}"/>
    <cellStyle name="Ввод  2 4 9" xfId="10692" xr:uid="{00000000-0005-0000-0000-0000C3290000}"/>
    <cellStyle name="Ввод  2 5" xfId="10693" xr:uid="{00000000-0005-0000-0000-0000C4290000}"/>
    <cellStyle name="Ввод  2 5 2" xfId="10694" xr:uid="{00000000-0005-0000-0000-0000C5290000}"/>
    <cellStyle name="Ввод  2 5 2 10" xfId="10695" xr:uid="{00000000-0005-0000-0000-0000C6290000}"/>
    <cellStyle name="Ввод  2 5 2 2" xfId="10696" xr:uid="{00000000-0005-0000-0000-0000C7290000}"/>
    <cellStyle name="Ввод  2 5 2 3" xfId="10697" xr:uid="{00000000-0005-0000-0000-0000C8290000}"/>
    <cellStyle name="Ввод  2 5 2 4" xfId="10698" xr:uid="{00000000-0005-0000-0000-0000C9290000}"/>
    <cellStyle name="Ввод  2 5 2 5" xfId="10699" xr:uid="{00000000-0005-0000-0000-0000CA290000}"/>
    <cellStyle name="Ввод  2 5 2 6" xfId="10700" xr:uid="{00000000-0005-0000-0000-0000CB290000}"/>
    <cellStyle name="Ввод  2 5 2 7" xfId="10701" xr:uid="{00000000-0005-0000-0000-0000CC290000}"/>
    <cellStyle name="Ввод  2 5 2 8" xfId="10702" xr:uid="{00000000-0005-0000-0000-0000CD290000}"/>
    <cellStyle name="Ввод  2 5 2 9" xfId="10703" xr:uid="{00000000-0005-0000-0000-0000CE290000}"/>
    <cellStyle name="Ввод  2 5 3" xfId="10704" xr:uid="{00000000-0005-0000-0000-0000CF290000}"/>
    <cellStyle name="Ввод  2 5 3 10" xfId="10705" xr:uid="{00000000-0005-0000-0000-0000D0290000}"/>
    <cellStyle name="Ввод  2 5 3 11" xfId="10706" xr:uid="{00000000-0005-0000-0000-0000D1290000}"/>
    <cellStyle name="Ввод  2 5 3 12" xfId="10707" xr:uid="{00000000-0005-0000-0000-0000D2290000}"/>
    <cellStyle name="Ввод  2 5 3 2" xfId="10708" xr:uid="{00000000-0005-0000-0000-0000D3290000}"/>
    <cellStyle name="Ввод  2 5 3 3" xfId="10709" xr:uid="{00000000-0005-0000-0000-0000D4290000}"/>
    <cellStyle name="Ввод  2 5 3 4" xfId="10710" xr:uid="{00000000-0005-0000-0000-0000D5290000}"/>
    <cellStyle name="Ввод  2 5 3 5" xfId="10711" xr:uid="{00000000-0005-0000-0000-0000D6290000}"/>
    <cellStyle name="Ввод  2 5 3 6" xfId="10712" xr:uid="{00000000-0005-0000-0000-0000D7290000}"/>
    <cellStyle name="Ввод  2 5 3 7" xfId="10713" xr:uid="{00000000-0005-0000-0000-0000D8290000}"/>
    <cellStyle name="Ввод  2 5 3 8" xfId="10714" xr:uid="{00000000-0005-0000-0000-0000D9290000}"/>
    <cellStyle name="Ввод  2 5 3 9" xfId="10715" xr:uid="{00000000-0005-0000-0000-0000DA290000}"/>
    <cellStyle name="Ввод  2 5 4" xfId="10716" xr:uid="{00000000-0005-0000-0000-0000DB290000}"/>
    <cellStyle name="Ввод  2 5 4 10" xfId="10717" xr:uid="{00000000-0005-0000-0000-0000DC290000}"/>
    <cellStyle name="Ввод  2 5 4 11" xfId="10718" xr:uid="{00000000-0005-0000-0000-0000DD290000}"/>
    <cellStyle name="Ввод  2 5 4 12" xfId="10719" xr:uid="{00000000-0005-0000-0000-0000DE290000}"/>
    <cellStyle name="Ввод  2 5 4 2" xfId="10720" xr:uid="{00000000-0005-0000-0000-0000DF290000}"/>
    <cellStyle name="Ввод  2 5 4 3" xfId="10721" xr:uid="{00000000-0005-0000-0000-0000E0290000}"/>
    <cellStyle name="Ввод  2 5 4 4" xfId="10722" xr:uid="{00000000-0005-0000-0000-0000E1290000}"/>
    <cellStyle name="Ввод  2 5 4 5" xfId="10723" xr:uid="{00000000-0005-0000-0000-0000E2290000}"/>
    <cellStyle name="Ввод  2 5 4 6" xfId="10724" xr:uid="{00000000-0005-0000-0000-0000E3290000}"/>
    <cellStyle name="Ввод  2 5 4 7" xfId="10725" xr:uid="{00000000-0005-0000-0000-0000E4290000}"/>
    <cellStyle name="Ввод  2 5 4 8" xfId="10726" xr:uid="{00000000-0005-0000-0000-0000E5290000}"/>
    <cellStyle name="Ввод  2 5 4 9" xfId="10727" xr:uid="{00000000-0005-0000-0000-0000E6290000}"/>
    <cellStyle name="Ввод  2 5 5" xfId="10728" xr:uid="{00000000-0005-0000-0000-0000E7290000}"/>
    <cellStyle name="Ввод  2 5 5 10" xfId="10729" xr:uid="{00000000-0005-0000-0000-0000E8290000}"/>
    <cellStyle name="Ввод  2 5 5 2" xfId="10730" xr:uid="{00000000-0005-0000-0000-0000E9290000}"/>
    <cellStyle name="Ввод  2 5 5 3" xfId="10731" xr:uid="{00000000-0005-0000-0000-0000EA290000}"/>
    <cellStyle name="Ввод  2 5 5 4" xfId="10732" xr:uid="{00000000-0005-0000-0000-0000EB290000}"/>
    <cellStyle name="Ввод  2 5 5 5" xfId="10733" xr:uid="{00000000-0005-0000-0000-0000EC290000}"/>
    <cellStyle name="Ввод  2 5 5 6" xfId="10734" xr:uid="{00000000-0005-0000-0000-0000ED290000}"/>
    <cellStyle name="Ввод  2 5 5 7" xfId="10735" xr:uid="{00000000-0005-0000-0000-0000EE290000}"/>
    <cellStyle name="Ввод  2 5 5 8" xfId="10736" xr:uid="{00000000-0005-0000-0000-0000EF290000}"/>
    <cellStyle name="Ввод  2 5 5 9" xfId="10737" xr:uid="{00000000-0005-0000-0000-0000F0290000}"/>
    <cellStyle name="Ввод  2 5 6" xfId="10738" xr:uid="{00000000-0005-0000-0000-0000F1290000}"/>
    <cellStyle name="Ввод  2 5 6 10" xfId="10739" xr:uid="{00000000-0005-0000-0000-0000F2290000}"/>
    <cellStyle name="Ввод  2 5 6 2" xfId="10740" xr:uid="{00000000-0005-0000-0000-0000F3290000}"/>
    <cellStyle name="Ввод  2 5 6 3" xfId="10741" xr:uid="{00000000-0005-0000-0000-0000F4290000}"/>
    <cellStyle name="Ввод  2 5 6 4" xfId="10742" xr:uid="{00000000-0005-0000-0000-0000F5290000}"/>
    <cellStyle name="Ввод  2 5 6 5" xfId="10743" xr:uid="{00000000-0005-0000-0000-0000F6290000}"/>
    <cellStyle name="Ввод  2 5 6 6" xfId="10744" xr:uid="{00000000-0005-0000-0000-0000F7290000}"/>
    <cellStyle name="Ввод  2 5 6 7" xfId="10745" xr:uid="{00000000-0005-0000-0000-0000F8290000}"/>
    <cellStyle name="Ввод  2 5 6 8" xfId="10746" xr:uid="{00000000-0005-0000-0000-0000F9290000}"/>
    <cellStyle name="Ввод  2 5 6 9" xfId="10747" xr:uid="{00000000-0005-0000-0000-0000FA290000}"/>
    <cellStyle name="Ввод  2 5 7" xfId="10748" xr:uid="{00000000-0005-0000-0000-0000FB290000}"/>
    <cellStyle name="Ввод  2 5 8" xfId="10749" xr:uid="{00000000-0005-0000-0000-0000FC290000}"/>
    <cellStyle name="Ввод  2 5 9" xfId="10750" xr:uid="{00000000-0005-0000-0000-0000FD290000}"/>
    <cellStyle name="Ввод  2 6" xfId="10751" xr:uid="{00000000-0005-0000-0000-0000FE290000}"/>
    <cellStyle name="Ввод  2 6 10" xfId="10752" xr:uid="{00000000-0005-0000-0000-0000FF290000}"/>
    <cellStyle name="Ввод  2 6 2" xfId="10753" xr:uid="{00000000-0005-0000-0000-0000002A0000}"/>
    <cellStyle name="Ввод  2 6 3" xfId="10754" xr:uid="{00000000-0005-0000-0000-0000012A0000}"/>
    <cellStyle name="Ввод  2 6 4" xfId="10755" xr:uid="{00000000-0005-0000-0000-0000022A0000}"/>
    <cellStyle name="Ввод  2 6 5" xfId="10756" xr:uid="{00000000-0005-0000-0000-0000032A0000}"/>
    <cellStyle name="Ввод  2 6 6" xfId="10757" xr:uid="{00000000-0005-0000-0000-0000042A0000}"/>
    <cellStyle name="Ввод  2 6 7" xfId="10758" xr:uid="{00000000-0005-0000-0000-0000052A0000}"/>
    <cellStyle name="Ввод  2 6 8" xfId="10759" xr:uid="{00000000-0005-0000-0000-0000062A0000}"/>
    <cellStyle name="Ввод  2 6 9" xfId="10760" xr:uid="{00000000-0005-0000-0000-0000072A0000}"/>
    <cellStyle name="Ввод  2 7" xfId="10761" xr:uid="{00000000-0005-0000-0000-0000082A0000}"/>
    <cellStyle name="Ввод  2 7 10" xfId="10762" xr:uid="{00000000-0005-0000-0000-0000092A0000}"/>
    <cellStyle name="Ввод  2 7 11" xfId="10763" xr:uid="{00000000-0005-0000-0000-00000A2A0000}"/>
    <cellStyle name="Ввод  2 7 12" xfId="10764" xr:uid="{00000000-0005-0000-0000-00000B2A0000}"/>
    <cellStyle name="Ввод  2 7 2" xfId="10765" xr:uid="{00000000-0005-0000-0000-00000C2A0000}"/>
    <cellStyle name="Ввод  2 7 3" xfId="10766" xr:uid="{00000000-0005-0000-0000-00000D2A0000}"/>
    <cellStyle name="Ввод  2 7 4" xfId="10767" xr:uid="{00000000-0005-0000-0000-00000E2A0000}"/>
    <cellStyle name="Ввод  2 7 5" xfId="10768" xr:uid="{00000000-0005-0000-0000-00000F2A0000}"/>
    <cellStyle name="Ввод  2 7 6" xfId="10769" xr:uid="{00000000-0005-0000-0000-0000102A0000}"/>
    <cellStyle name="Ввод  2 7 7" xfId="10770" xr:uid="{00000000-0005-0000-0000-0000112A0000}"/>
    <cellStyle name="Ввод  2 7 8" xfId="10771" xr:uid="{00000000-0005-0000-0000-0000122A0000}"/>
    <cellStyle name="Ввод  2 7 9" xfId="10772" xr:uid="{00000000-0005-0000-0000-0000132A0000}"/>
    <cellStyle name="Ввод  2 8" xfId="10773" xr:uid="{00000000-0005-0000-0000-0000142A0000}"/>
    <cellStyle name="Ввод  2 8 10" xfId="10774" xr:uid="{00000000-0005-0000-0000-0000152A0000}"/>
    <cellStyle name="Ввод  2 8 11" xfId="10775" xr:uid="{00000000-0005-0000-0000-0000162A0000}"/>
    <cellStyle name="Ввод  2 8 12" xfId="10776" xr:uid="{00000000-0005-0000-0000-0000172A0000}"/>
    <cellStyle name="Ввод  2 8 2" xfId="10777" xr:uid="{00000000-0005-0000-0000-0000182A0000}"/>
    <cellStyle name="Ввод  2 8 3" xfId="10778" xr:uid="{00000000-0005-0000-0000-0000192A0000}"/>
    <cellStyle name="Ввод  2 8 4" xfId="10779" xr:uid="{00000000-0005-0000-0000-00001A2A0000}"/>
    <cellStyle name="Ввод  2 8 5" xfId="10780" xr:uid="{00000000-0005-0000-0000-00001B2A0000}"/>
    <cellStyle name="Ввод  2 8 6" xfId="10781" xr:uid="{00000000-0005-0000-0000-00001C2A0000}"/>
    <cellStyle name="Ввод  2 8 7" xfId="10782" xr:uid="{00000000-0005-0000-0000-00001D2A0000}"/>
    <cellStyle name="Ввод  2 8 8" xfId="10783" xr:uid="{00000000-0005-0000-0000-00001E2A0000}"/>
    <cellStyle name="Ввод  2 8 9" xfId="10784" xr:uid="{00000000-0005-0000-0000-00001F2A0000}"/>
    <cellStyle name="Ввод  2 9" xfId="10785" xr:uid="{00000000-0005-0000-0000-0000202A0000}"/>
    <cellStyle name="Ввод  2 9 10" xfId="10786" xr:uid="{00000000-0005-0000-0000-0000212A0000}"/>
    <cellStyle name="Ввод  2 9 2" xfId="10787" xr:uid="{00000000-0005-0000-0000-0000222A0000}"/>
    <cellStyle name="Ввод  2 9 3" xfId="10788" xr:uid="{00000000-0005-0000-0000-0000232A0000}"/>
    <cellStyle name="Ввод  2 9 4" xfId="10789" xr:uid="{00000000-0005-0000-0000-0000242A0000}"/>
    <cellStyle name="Ввод  2 9 5" xfId="10790" xr:uid="{00000000-0005-0000-0000-0000252A0000}"/>
    <cellStyle name="Ввод  2 9 6" xfId="10791" xr:uid="{00000000-0005-0000-0000-0000262A0000}"/>
    <cellStyle name="Ввод  2 9 7" xfId="10792" xr:uid="{00000000-0005-0000-0000-0000272A0000}"/>
    <cellStyle name="Ввод  2 9 8" xfId="10793" xr:uid="{00000000-0005-0000-0000-0000282A0000}"/>
    <cellStyle name="Ввод  2 9 9" xfId="10794" xr:uid="{00000000-0005-0000-0000-0000292A0000}"/>
    <cellStyle name="Ввод  2_46EE.2011(v1.0)" xfId="10795" xr:uid="{00000000-0005-0000-0000-00002A2A0000}"/>
    <cellStyle name="Ввод  3" xfId="10796" xr:uid="{00000000-0005-0000-0000-00002B2A0000}"/>
    <cellStyle name="Ввод  3 10" xfId="10797" xr:uid="{00000000-0005-0000-0000-00002C2A0000}"/>
    <cellStyle name="Ввод  3 2" xfId="10798" xr:uid="{00000000-0005-0000-0000-00002D2A0000}"/>
    <cellStyle name="Ввод  3 3" xfId="10799" xr:uid="{00000000-0005-0000-0000-00002E2A0000}"/>
    <cellStyle name="Ввод  3 4" xfId="10800" xr:uid="{00000000-0005-0000-0000-00002F2A0000}"/>
    <cellStyle name="Ввод  3 5" xfId="10801" xr:uid="{00000000-0005-0000-0000-0000302A0000}"/>
    <cellStyle name="Ввод  3 6" xfId="10802" xr:uid="{00000000-0005-0000-0000-0000312A0000}"/>
    <cellStyle name="Ввод  3 7" xfId="10803" xr:uid="{00000000-0005-0000-0000-0000322A0000}"/>
    <cellStyle name="Ввод  3 8" xfId="10804" xr:uid="{00000000-0005-0000-0000-0000332A0000}"/>
    <cellStyle name="Ввод  3 9" xfId="10805" xr:uid="{00000000-0005-0000-0000-0000342A0000}"/>
    <cellStyle name="Ввод  3_46EE.2011(v1.0)" xfId="10806" xr:uid="{00000000-0005-0000-0000-0000352A0000}"/>
    <cellStyle name="Ввод  4" xfId="10807" xr:uid="{00000000-0005-0000-0000-0000362A0000}"/>
    <cellStyle name="Ввод  4 10" xfId="10808" xr:uid="{00000000-0005-0000-0000-0000372A0000}"/>
    <cellStyle name="Ввод  4 2" xfId="10809" xr:uid="{00000000-0005-0000-0000-0000382A0000}"/>
    <cellStyle name="Ввод  4 3" xfId="10810" xr:uid="{00000000-0005-0000-0000-0000392A0000}"/>
    <cellStyle name="Ввод  4 4" xfId="10811" xr:uid="{00000000-0005-0000-0000-00003A2A0000}"/>
    <cellStyle name="Ввод  4 5" xfId="10812" xr:uid="{00000000-0005-0000-0000-00003B2A0000}"/>
    <cellStyle name="Ввод  4 6" xfId="10813" xr:uid="{00000000-0005-0000-0000-00003C2A0000}"/>
    <cellStyle name="Ввод  4 7" xfId="10814" xr:uid="{00000000-0005-0000-0000-00003D2A0000}"/>
    <cellStyle name="Ввод  4 8" xfId="10815" xr:uid="{00000000-0005-0000-0000-00003E2A0000}"/>
    <cellStyle name="Ввод  4 9" xfId="10816" xr:uid="{00000000-0005-0000-0000-00003F2A0000}"/>
    <cellStyle name="Ввод  4_46EE.2011(v1.0)" xfId="10817" xr:uid="{00000000-0005-0000-0000-0000402A0000}"/>
    <cellStyle name="Ввод  5" xfId="10818" xr:uid="{00000000-0005-0000-0000-0000412A0000}"/>
    <cellStyle name="Ввод  5 10" xfId="10819" xr:uid="{00000000-0005-0000-0000-0000422A0000}"/>
    <cellStyle name="Ввод  5 11" xfId="10820" xr:uid="{00000000-0005-0000-0000-0000432A0000}"/>
    <cellStyle name="Ввод  5 12" xfId="10821" xr:uid="{00000000-0005-0000-0000-0000442A0000}"/>
    <cellStyle name="Ввод  5 2" xfId="10822" xr:uid="{00000000-0005-0000-0000-0000452A0000}"/>
    <cellStyle name="Ввод  5 3" xfId="10823" xr:uid="{00000000-0005-0000-0000-0000462A0000}"/>
    <cellStyle name="Ввод  5 4" xfId="10824" xr:uid="{00000000-0005-0000-0000-0000472A0000}"/>
    <cellStyle name="Ввод  5 5" xfId="10825" xr:uid="{00000000-0005-0000-0000-0000482A0000}"/>
    <cellStyle name="Ввод  5 6" xfId="10826" xr:uid="{00000000-0005-0000-0000-0000492A0000}"/>
    <cellStyle name="Ввод  5 7" xfId="10827" xr:uid="{00000000-0005-0000-0000-00004A2A0000}"/>
    <cellStyle name="Ввод  5 8" xfId="10828" xr:uid="{00000000-0005-0000-0000-00004B2A0000}"/>
    <cellStyle name="Ввод  5 9" xfId="10829" xr:uid="{00000000-0005-0000-0000-00004C2A0000}"/>
    <cellStyle name="Ввод  5_46EE.2011(v1.0)" xfId="10830" xr:uid="{00000000-0005-0000-0000-00004D2A0000}"/>
    <cellStyle name="Ввод  6" xfId="10831" xr:uid="{00000000-0005-0000-0000-00004E2A0000}"/>
    <cellStyle name="Ввод  6 10" xfId="10832" xr:uid="{00000000-0005-0000-0000-00004F2A0000}"/>
    <cellStyle name="Ввод  6 11" xfId="10833" xr:uid="{00000000-0005-0000-0000-0000502A0000}"/>
    <cellStyle name="Ввод  6 12" xfId="10834" xr:uid="{00000000-0005-0000-0000-0000512A0000}"/>
    <cellStyle name="Ввод  6 2" xfId="10835" xr:uid="{00000000-0005-0000-0000-0000522A0000}"/>
    <cellStyle name="Ввод  6 3" xfId="10836" xr:uid="{00000000-0005-0000-0000-0000532A0000}"/>
    <cellStyle name="Ввод  6 4" xfId="10837" xr:uid="{00000000-0005-0000-0000-0000542A0000}"/>
    <cellStyle name="Ввод  6 5" xfId="10838" xr:uid="{00000000-0005-0000-0000-0000552A0000}"/>
    <cellStyle name="Ввод  6 6" xfId="10839" xr:uid="{00000000-0005-0000-0000-0000562A0000}"/>
    <cellStyle name="Ввод  6 7" xfId="10840" xr:uid="{00000000-0005-0000-0000-0000572A0000}"/>
    <cellStyle name="Ввод  6 8" xfId="10841" xr:uid="{00000000-0005-0000-0000-0000582A0000}"/>
    <cellStyle name="Ввод  6 9" xfId="10842" xr:uid="{00000000-0005-0000-0000-0000592A0000}"/>
    <cellStyle name="Ввод  6_46EE.2011(v1.0)" xfId="10843" xr:uid="{00000000-0005-0000-0000-00005A2A0000}"/>
    <cellStyle name="Ввод  7" xfId="10844" xr:uid="{00000000-0005-0000-0000-00005B2A0000}"/>
    <cellStyle name="Ввод  7 10" xfId="10845" xr:uid="{00000000-0005-0000-0000-00005C2A0000}"/>
    <cellStyle name="Ввод  7 2" xfId="10846" xr:uid="{00000000-0005-0000-0000-00005D2A0000}"/>
    <cellStyle name="Ввод  7 3" xfId="10847" xr:uid="{00000000-0005-0000-0000-00005E2A0000}"/>
    <cellStyle name="Ввод  7 4" xfId="10848" xr:uid="{00000000-0005-0000-0000-00005F2A0000}"/>
    <cellStyle name="Ввод  7 5" xfId="10849" xr:uid="{00000000-0005-0000-0000-0000602A0000}"/>
    <cellStyle name="Ввод  7 6" xfId="10850" xr:uid="{00000000-0005-0000-0000-0000612A0000}"/>
    <cellStyle name="Ввод  7 7" xfId="10851" xr:uid="{00000000-0005-0000-0000-0000622A0000}"/>
    <cellStyle name="Ввод  7 8" xfId="10852" xr:uid="{00000000-0005-0000-0000-0000632A0000}"/>
    <cellStyle name="Ввод  7 9" xfId="10853" xr:uid="{00000000-0005-0000-0000-0000642A0000}"/>
    <cellStyle name="Ввод  7_46EE.2011(v1.0)" xfId="10854" xr:uid="{00000000-0005-0000-0000-0000652A0000}"/>
    <cellStyle name="Ввод  8" xfId="10855" xr:uid="{00000000-0005-0000-0000-0000662A0000}"/>
    <cellStyle name="Ввод  8 10" xfId="10856" xr:uid="{00000000-0005-0000-0000-0000672A0000}"/>
    <cellStyle name="Ввод  8 2" xfId="10857" xr:uid="{00000000-0005-0000-0000-0000682A0000}"/>
    <cellStyle name="Ввод  8 3" xfId="10858" xr:uid="{00000000-0005-0000-0000-0000692A0000}"/>
    <cellStyle name="Ввод  8 4" xfId="10859" xr:uid="{00000000-0005-0000-0000-00006A2A0000}"/>
    <cellStyle name="Ввод  8 5" xfId="10860" xr:uid="{00000000-0005-0000-0000-00006B2A0000}"/>
    <cellStyle name="Ввод  8 6" xfId="10861" xr:uid="{00000000-0005-0000-0000-00006C2A0000}"/>
    <cellStyle name="Ввод  8 7" xfId="10862" xr:uid="{00000000-0005-0000-0000-00006D2A0000}"/>
    <cellStyle name="Ввод  8 8" xfId="10863" xr:uid="{00000000-0005-0000-0000-00006E2A0000}"/>
    <cellStyle name="Ввод  8 9" xfId="10864" xr:uid="{00000000-0005-0000-0000-00006F2A0000}"/>
    <cellStyle name="Ввод  8_46EE.2011(v1.0)" xfId="10865" xr:uid="{00000000-0005-0000-0000-0000702A0000}"/>
    <cellStyle name="Ввод  9" xfId="10866" xr:uid="{00000000-0005-0000-0000-0000712A0000}"/>
    <cellStyle name="Ввод  9 2" xfId="10867" xr:uid="{00000000-0005-0000-0000-0000722A0000}"/>
    <cellStyle name="Ввод  9_46EE.2011(v1.0)" xfId="10868" xr:uid="{00000000-0005-0000-0000-0000732A0000}"/>
    <cellStyle name="ВедРесурсов" xfId="10869" xr:uid="{00000000-0005-0000-0000-0000742A0000}"/>
    <cellStyle name="ВедРесурсовАкт" xfId="10870" xr:uid="{00000000-0005-0000-0000-0000752A0000}"/>
    <cellStyle name="Внешняя сылка" xfId="10871" xr:uid="{00000000-0005-0000-0000-0000762A0000}"/>
    <cellStyle name="Внешняя сылка 2" xfId="10872" xr:uid="{00000000-0005-0000-0000-0000772A0000}"/>
    <cellStyle name="Вывод 10" xfId="10873" xr:uid="{00000000-0005-0000-0000-0000782A0000}"/>
    <cellStyle name="Вывод 10 2" xfId="10874" xr:uid="{00000000-0005-0000-0000-0000792A0000}"/>
    <cellStyle name="Вывод 11" xfId="10875" xr:uid="{00000000-0005-0000-0000-00007A2A0000}"/>
    <cellStyle name="Вывод 11 2" xfId="10876" xr:uid="{00000000-0005-0000-0000-00007B2A0000}"/>
    <cellStyle name="Вывод 12" xfId="10877" xr:uid="{00000000-0005-0000-0000-00007C2A0000}"/>
    <cellStyle name="Вывод 13" xfId="10878" xr:uid="{00000000-0005-0000-0000-00007D2A0000}"/>
    <cellStyle name="Вывод 2" xfId="10879" xr:uid="{00000000-0005-0000-0000-00007E2A0000}"/>
    <cellStyle name="Вывод 2 10" xfId="10880" xr:uid="{00000000-0005-0000-0000-00007F2A0000}"/>
    <cellStyle name="Вывод 2 10 10" xfId="10881" xr:uid="{00000000-0005-0000-0000-0000802A0000}"/>
    <cellStyle name="Вывод 2 10 2" xfId="10882" xr:uid="{00000000-0005-0000-0000-0000812A0000}"/>
    <cellStyle name="Вывод 2 10 3" xfId="10883" xr:uid="{00000000-0005-0000-0000-0000822A0000}"/>
    <cellStyle name="Вывод 2 10 4" xfId="10884" xr:uid="{00000000-0005-0000-0000-0000832A0000}"/>
    <cellStyle name="Вывод 2 10 5" xfId="10885" xr:uid="{00000000-0005-0000-0000-0000842A0000}"/>
    <cellStyle name="Вывод 2 10 6" xfId="10886" xr:uid="{00000000-0005-0000-0000-0000852A0000}"/>
    <cellStyle name="Вывод 2 10 7" xfId="10887" xr:uid="{00000000-0005-0000-0000-0000862A0000}"/>
    <cellStyle name="Вывод 2 10 8" xfId="10888" xr:uid="{00000000-0005-0000-0000-0000872A0000}"/>
    <cellStyle name="Вывод 2 10 9" xfId="10889" xr:uid="{00000000-0005-0000-0000-0000882A0000}"/>
    <cellStyle name="Вывод 2 11" xfId="10890" xr:uid="{00000000-0005-0000-0000-0000892A0000}"/>
    <cellStyle name="Вывод 2 12" xfId="10891" xr:uid="{00000000-0005-0000-0000-00008A2A0000}"/>
    <cellStyle name="Вывод 2 13" xfId="10892" xr:uid="{00000000-0005-0000-0000-00008B2A0000}"/>
    <cellStyle name="Вывод 2 2" xfId="10893" xr:uid="{00000000-0005-0000-0000-00008C2A0000}"/>
    <cellStyle name="Вывод 2 2 2" xfId="10894" xr:uid="{00000000-0005-0000-0000-00008D2A0000}"/>
    <cellStyle name="Вывод 2 2 2 10" xfId="10895" xr:uid="{00000000-0005-0000-0000-00008E2A0000}"/>
    <cellStyle name="Вывод 2 2 2 11" xfId="10896" xr:uid="{00000000-0005-0000-0000-00008F2A0000}"/>
    <cellStyle name="Вывод 2 2 2 2" xfId="10897" xr:uid="{00000000-0005-0000-0000-0000902A0000}"/>
    <cellStyle name="Вывод 2 2 2 3" xfId="10898" xr:uid="{00000000-0005-0000-0000-0000912A0000}"/>
    <cellStyle name="Вывод 2 2 2 4" xfId="10899" xr:uid="{00000000-0005-0000-0000-0000922A0000}"/>
    <cellStyle name="Вывод 2 2 2 5" xfId="10900" xr:uid="{00000000-0005-0000-0000-0000932A0000}"/>
    <cellStyle name="Вывод 2 2 2 6" xfId="10901" xr:uid="{00000000-0005-0000-0000-0000942A0000}"/>
    <cellStyle name="Вывод 2 2 2 7" xfId="10902" xr:uid="{00000000-0005-0000-0000-0000952A0000}"/>
    <cellStyle name="Вывод 2 2 2 8" xfId="10903" xr:uid="{00000000-0005-0000-0000-0000962A0000}"/>
    <cellStyle name="Вывод 2 2 2 9" xfId="10904" xr:uid="{00000000-0005-0000-0000-0000972A0000}"/>
    <cellStyle name="Вывод 2 2 3" xfId="10905" xr:uid="{00000000-0005-0000-0000-0000982A0000}"/>
    <cellStyle name="Вывод 2 2 3 10" xfId="10906" xr:uid="{00000000-0005-0000-0000-0000992A0000}"/>
    <cellStyle name="Вывод 2 2 3 11" xfId="10907" xr:uid="{00000000-0005-0000-0000-00009A2A0000}"/>
    <cellStyle name="Вывод 2 2 3 12" xfId="10908" xr:uid="{00000000-0005-0000-0000-00009B2A0000}"/>
    <cellStyle name="Вывод 2 2 3 13" xfId="10909" xr:uid="{00000000-0005-0000-0000-00009C2A0000}"/>
    <cellStyle name="Вывод 2 2 3 2" xfId="10910" xr:uid="{00000000-0005-0000-0000-00009D2A0000}"/>
    <cellStyle name="Вывод 2 2 3 3" xfId="10911" xr:uid="{00000000-0005-0000-0000-00009E2A0000}"/>
    <cellStyle name="Вывод 2 2 3 4" xfId="10912" xr:uid="{00000000-0005-0000-0000-00009F2A0000}"/>
    <cellStyle name="Вывод 2 2 3 5" xfId="10913" xr:uid="{00000000-0005-0000-0000-0000A02A0000}"/>
    <cellStyle name="Вывод 2 2 3 6" xfId="10914" xr:uid="{00000000-0005-0000-0000-0000A12A0000}"/>
    <cellStyle name="Вывод 2 2 3 7" xfId="10915" xr:uid="{00000000-0005-0000-0000-0000A22A0000}"/>
    <cellStyle name="Вывод 2 2 3 8" xfId="10916" xr:uid="{00000000-0005-0000-0000-0000A32A0000}"/>
    <cellStyle name="Вывод 2 2 3 9" xfId="10917" xr:uid="{00000000-0005-0000-0000-0000A42A0000}"/>
    <cellStyle name="Вывод 2 2 4" xfId="10918" xr:uid="{00000000-0005-0000-0000-0000A52A0000}"/>
    <cellStyle name="Вывод 2 2 4 10" xfId="10919" xr:uid="{00000000-0005-0000-0000-0000A62A0000}"/>
    <cellStyle name="Вывод 2 2 4 11" xfId="10920" xr:uid="{00000000-0005-0000-0000-0000A72A0000}"/>
    <cellStyle name="Вывод 2 2 4 12" xfId="10921" xr:uid="{00000000-0005-0000-0000-0000A82A0000}"/>
    <cellStyle name="Вывод 2 2 4 13" xfId="10922" xr:uid="{00000000-0005-0000-0000-0000A92A0000}"/>
    <cellStyle name="Вывод 2 2 4 2" xfId="10923" xr:uid="{00000000-0005-0000-0000-0000AA2A0000}"/>
    <cellStyle name="Вывод 2 2 4 3" xfId="10924" xr:uid="{00000000-0005-0000-0000-0000AB2A0000}"/>
    <cellStyle name="Вывод 2 2 4 4" xfId="10925" xr:uid="{00000000-0005-0000-0000-0000AC2A0000}"/>
    <cellStyle name="Вывод 2 2 4 5" xfId="10926" xr:uid="{00000000-0005-0000-0000-0000AD2A0000}"/>
    <cellStyle name="Вывод 2 2 4 6" xfId="10927" xr:uid="{00000000-0005-0000-0000-0000AE2A0000}"/>
    <cellStyle name="Вывод 2 2 4 7" xfId="10928" xr:uid="{00000000-0005-0000-0000-0000AF2A0000}"/>
    <cellStyle name="Вывод 2 2 4 8" xfId="10929" xr:uid="{00000000-0005-0000-0000-0000B02A0000}"/>
    <cellStyle name="Вывод 2 2 4 9" xfId="10930" xr:uid="{00000000-0005-0000-0000-0000B12A0000}"/>
    <cellStyle name="Вывод 2 2 5" xfId="10931" xr:uid="{00000000-0005-0000-0000-0000B22A0000}"/>
    <cellStyle name="Вывод 2 2 5 10" xfId="10932" xr:uid="{00000000-0005-0000-0000-0000B32A0000}"/>
    <cellStyle name="Вывод 2 2 5 2" xfId="10933" xr:uid="{00000000-0005-0000-0000-0000B42A0000}"/>
    <cellStyle name="Вывод 2 2 5 3" xfId="10934" xr:uid="{00000000-0005-0000-0000-0000B52A0000}"/>
    <cellStyle name="Вывод 2 2 5 4" xfId="10935" xr:uid="{00000000-0005-0000-0000-0000B62A0000}"/>
    <cellStyle name="Вывод 2 2 5 5" xfId="10936" xr:uid="{00000000-0005-0000-0000-0000B72A0000}"/>
    <cellStyle name="Вывод 2 2 5 6" xfId="10937" xr:uid="{00000000-0005-0000-0000-0000B82A0000}"/>
    <cellStyle name="Вывод 2 2 5 7" xfId="10938" xr:uid="{00000000-0005-0000-0000-0000B92A0000}"/>
    <cellStyle name="Вывод 2 2 5 8" xfId="10939" xr:uid="{00000000-0005-0000-0000-0000BA2A0000}"/>
    <cellStyle name="Вывод 2 2 5 9" xfId="10940" xr:uid="{00000000-0005-0000-0000-0000BB2A0000}"/>
    <cellStyle name="Вывод 2 2 6" xfId="10941" xr:uid="{00000000-0005-0000-0000-0000BC2A0000}"/>
    <cellStyle name="Вывод 2 2 6 10" xfId="10942" xr:uid="{00000000-0005-0000-0000-0000BD2A0000}"/>
    <cellStyle name="Вывод 2 2 6 2" xfId="10943" xr:uid="{00000000-0005-0000-0000-0000BE2A0000}"/>
    <cellStyle name="Вывод 2 2 6 3" xfId="10944" xr:uid="{00000000-0005-0000-0000-0000BF2A0000}"/>
    <cellStyle name="Вывод 2 2 6 4" xfId="10945" xr:uid="{00000000-0005-0000-0000-0000C02A0000}"/>
    <cellStyle name="Вывод 2 2 6 5" xfId="10946" xr:uid="{00000000-0005-0000-0000-0000C12A0000}"/>
    <cellStyle name="Вывод 2 2 6 6" xfId="10947" xr:uid="{00000000-0005-0000-0000-0000C22A0000}"/>
    <cellStyle name="Вывод 2 2 6 7" xfId="10948" xr:uid="{00000000-0005-0000-0000-0000C32A0000}"/>
    <cellStyle name="Вывод 2 2 6 8" xfId="10949" xr:uid="{00000000-0005-0000-0000-0000C42A0000}"/>
    <cellStyle name="Вывод 2 2 6 9" xfId="10950" xr:uid="{00000000-0005-0000-0000-0000C52A0000}"/>
    <cellStyle name="Вывод 2 2 7" xfId="10951" xr:uid="{00000000-0005-0000-0000-0000C62A0000}"/>
    <cellStyle name="Вывод 2 2 8" xfId="10952" xr:uid="{00000000-0005-0000-0000-0000C72A0000}"/>
    <cellStyle name="Вывод 2 2 9" xfId="10953" xr:uid="{00000000-0005-0000-0000-0000C82A0000}"/>
    <cellStyle name="Вывод 2 3" xfId="10954" xr:uid="{00000000-0005-0000-0000-0000C92A0000}"/>
    <cellStyle name="Вывод 2 3 2" xfId="10955" xr:uid="{00000000-0005-0000-0000-0000CA2A0000}"/>
    <cellStyle name="Вывод 2 3 2 10" xfId="10956" xr:uid="{00000000-0005-0000-0000-0000CB2A0000}"/>
    <cellStyle name="Вывод 2 3 2 11" xfId="10957" xr:uid="{00000000-0005-0000-0000-0000CC2A0000}"/>
    <cellStyle name="Вывод 2 3 2 2" xfId="10958" xr:uid="{00000000-0005-0000-0000-0000CD2A0000}"/>
    <cellStyle name="Вывод 2 3 2 3" xfId="10959" xr:uid="{00000000-0005-0000-0000-0000CE2A0000}"/>
    <cellStyle name="Вывод 2 3 2 4" xfId="10960" xr:uid="{00000000-0005-0000-0000-0000CF2A0000}"/>
    <cellStyle name="Вывод 2 3 2 5" xfId="10961" xr:uid="{00000000-0005-0000-0000-0000D02A0000}"/>
    <cellStyle name="Вывод 2 3 2 6" xfId="10962" xr:uid="{00000000-0005-0000-0000-0000D12A0000}"/>
    <cellStyle name="Вывод 2 3 2 7" xfId="10963" xr:uid="{00000000-0005-0000-0000-0000D22A0000}"/>
    <cellStyle name="Вывод 2 3 2 8" xfId="10964" xr:uid="{00000000-0005-0000-0000-0000D32A0000}"/>
    <cellStyle name="Вывод 2 3 2 9" xfId="10965" xr:uid="{00000000-0005-0000-0000-0000D42A0000}"/>
    <cellStyle name="Вывод 2 3 3" xfId="10966" xr:uid="{00000000-0005-0000-0000-0000D52A0000}"/>
    <cellStyle name="Вывод 2 3 3 10" xfId="10967" xr:uid="{00000000-0005-0000-0000-0000D62A0000}"/>
    <cellStyle name="Вывод 2 3 3 11" xfId="10968" xr:uid="{00000000-0005-0000-0000-0000D72A0000}"/>
    <cellStyle name="Вывод 2 3 3 12" xfId="10969" xr:uid="{00000000-0005-0000-0000-0000D82A0000}"/>
    <cellStyle name="Вывод 2 3 3 13" xfId="10970" xr:uid="{00000000-0005-0000-0000-0000D92A0000}"/>
    <cellStyle name="Вывод 2 3 3 2" xfId="10971" xr:uid="{00000000-0005-0000-0000-0000DA2A0000}"/>
    <cellStyle name="Вывод 2 3 3 3" xfId="10972" xr:uid="{00000000-0005-0000-0000-0000DB2A0000}"/>
    <cellStyle name="Вывод 2 3 3 4" xfId="10973" xr:uid="{00000000-0005-0000-0000-0000DC2A0000}"/>
    <cellStyle name="Вывод 2 3 3 5" xfId="10974" xr:uid="{00000000-0005-0000-0000-0000DD2A0000}"/>
    <cellStyle name="Вывод 2 3 3 6" xfId="10975" xr:uid="{00000000-0005-0000-0000-0000DE2A0000}"/>
    <cellStyle name="Вывод 2 3 3 7" xfId="10976" xr:uid="{00000000-0005-0000-0000-0000DF2A0000}"/>
    <cellStyle name="Вывод 2 3 3 8" xfId="10977" xr:uid="{00000000-0005-0000-0000-0000E02A0000}"/>
    <cellStyle name="Вывод 2 3 3 9" xfId="10978" xr:uid="{00000000-0005-0000-0000-0000E12A0000}"/>
    <cellStyle name="Вывод 2 3 4" xfId="10979" xr:uid="{00000000-0005-0000-0000-0000E22A0000}"/>
    <cellStyle name="Вывод 2 3 4 10" xfId="10980" xr:uid="{00000000-0005-0000-0000-0000E32A0000}"/>
    <cellStyle name="Вывод 2 3 4 11" xfId="10981" xr:uid="{00000000-0005-0000-0000-0000E42A0000}"/>
    <cellStyle name="Вывод 2 3 4 12" xfId="10982" xr:uid="{00000000-0005-0000-0000-0000E52A0000}"/>
    <cellStyle name="Вывод 2 3 4 13" xfId="10983" xr:uid="{00000000-0005-0000-0000-0000E62A0000}"/>
    <cellStyle name="Вывод 2 3 4 2" xfId="10984" xr:uid="{00000000-0005-0000-0000-0000E72A0000}"/>
    <cellStyle name="Вывод 2 3 4 3" xfId="10985" xr:uid="{00000000-0005-0000-0000-0000E82A0000}"/>
    <cellStyle name="Вывод 2 3 4 4" xfId="10986" xr:uid="{00000000-0005-0000-0000-0000E92A0000}"/>
    <cellStyle name="Вывод 2 3 4 5" xfId="10987" xr:uid="{00000000-0005-0000-0000-0000EA2A0000}"/>
    <cellStyle name="Вывод 2 3 4 6" xfId="10988" xr:uid="{00000000-0005-0000-0000-0000EB2A0000}"/>
    <cellStyle name="Вывод 2 3 4 7" xfId="10989" xr:uid="{00000000-0005-0000-0000-0000EC2A0000}"/>
    <cellStyle name="Вывод 2 3 4 8" xfId="10990" xr:uid="{00000000-0005-0000-0000-0000ED2A0000}"/>
    <cellStyle name="Вывод 2 3 4 9" xfId="10991" xr:uid="{00000000-0005-0000-0000-0000EE2A0000}"/>
    <cellStyle name="Вывод 2 3 5" xfId="10992" xr:uid="{00000000-0005-0000-0000-0000EF2A0000}"/>
    <cellStyle name="Вывод 2 3 5 10" xfId="10993" xr:uid="{00000000-0005-0000-0000-0000F02A0000}"/>
    <cellStyle name="Вывод 2 3 5 2" xfId="10994" xr:uid="{00000000-0005-0000-0000-0000F12A0000}"/>
    <cellStyle name="Вывод 2 3 5 3" xfId="10995" xr:uid="{00000000-0005-0000-0000-0000F22A0000}"/>
    <cellStyle name="Вывод 2 3 5 4" xfId="10996" xr:uid="{00000000-0005-0000-0000-0000F32A0000}"/>
    <cellStyle name="Вывод 2 3 5 5" xfId="10997" xr:uid="{00000000-0005-0000-0000-0000F42A0000}"/>
    <cellStyle name="Вывод 2 3 5 6" xfId="10998" xr:uid="{00000000-0005-0000-0000-0000F52A0000}"/>
    <cellStyle name="Вывод 2 3 5 7" xfId="10999" xr:uid="{00000000-0005-0000-0000-0000F62A0000}"/>
    <cellStyle name="Вывод 2 3 5 8" xfId="11000" xr:uid="{00000000-0005-0000-0000-0000F72A0000}"/>
    <cellStyle name="Вывод 2 3 5 9" xfId="11001" xr:uid="{00000000-0005-0000-0000-0000F82A0000}"/>
    <cellStyle name="Вывод 2 3 6" xfId="11002" xr:uid="{00000000-0005-0000-0000-0000F92A0000}"/>
    <cellStyle name="Вывод 2 3 6 10" xfId="11003" xr:uid="{00000000-0005-0000-0000-0000FA2A0000}"/>
    <cellStyle name="Вывод 2 3 6 2" xfId="11004" xr:uid="{00000000-0005-0000-0000-0000FB2A0000}"/>
    <cellStyle name="Вывод 2 3 6 3" xfId="11005" xr:uid="{00000000-0005-0000-0000-0000FC2A0000}"/>
    <cellStyle name="Вывод 2 3 6 4" xfId="11006" xr:uid="{00000000-0005-0000-0000-0000FD2A0000}"/>
    <cellStyle name="Вывод 2 3 6 5" xfId="11007" xr:uid="{00000000-0005-0000-0000-0000FE2A0000}"/>
    <cellStyle name="Вывод 2 3 6 6" xfId="11008" xr:uid="{00000000-0005-0000-0000-0000FF2A0000}"/>
    <cellStyle name="Вывод 2 3 6 7" xfId="11009" xr:uid="{00000000-0005-0000-0000-0000002B0000}"/>
    <cellStyle name="Вывод 2 3 6 8" xfId="11010" xr:uid="{00000000-0005-0000-0000-0000012B0000}"/>
    <cellStyle name="Вывод 2 3 6 9" xfId="11011" xr:uid="{00000000-0005-0000-0000-0000022B0000}"/>
    <cellStyle name="Вывод 2 3 7" xfId="11012" xr:uid="{00000000-0005-0000-0000-0000032B0000}"/>
    <cellStyle name="Вывод 2 3 8" xfId="11013" xr:uid="{00000000-0005-0000-0000-0000042B0000}"/>
    <cellStyle name="Вывод 2 3 9" xfId="11014" xr:uid="{00000000-0005-0000-0000-0000052B0000}"/>
    <cellStyle name="Вывод 2 4" xfId="11015" xr:uid="{00000000-0005-0000-0000-0000062B0000}"/>
    <cellStyle name="Вывод 2 4 2" xfId="11016" xr:uid="{00000000-0005-0000-0000-0000072B0000}"/>
    <cellStyle name="Вывод 2 4 2 10" xfId="11017" xr:uid="{00000000-0005-0000-0000-0000082B0000}"/>
    <cellStyle name="Вывод 2 4 2 11" xfId="11018" xr:uid="{00000000-0005-0000-0000-0000092B0000}"/>
    <cellStyle name="Вывод 2 4 2 2" xfId="11019" xr:uid="{00000000-0005-0000-0000-00000A2B0000}"/>
    <cellStyle name="Вывод 2 4 2 3" xfId="11020" xr:uid="{00000000-0005-0000-0000-00000B2B0000}"/>
    <cellStyle name="Вывод 2 4 2 4" xfId="11021" xr:uid="{00000000-0005-0000-0000-00000C2B0000}"/>
    <cellStyle name="Вывод 2 4 2 5" xfId="11022" xr:uid="{00000000-0005-0000-0000-00000D2B0000}"/>
    <cellStyle name="Вывод 2 4 2 6" xfId="11023" xr:uid="{00000000-0005-0000-0000-00000E2B0000}"/>
    <cellStyle name="Вывод 2 4 2 7" xfId="11024" xr:uid="{00000000-0005-0000-0000-00000F2B0000}"/>
    <cellStyle name="Вывод 2 4 2 8" xfId="11025" xr:uid="{00000000-0005-0000-0000-0000102B0000}"/>
    <cellStyle name="Вывод 2 4 2 9" xfId="11026" xr:uid="{00000000-0005-0000-0000-0000112B0000}"/>
    <cellStyle name="Вывод 2 4 3" xfId="11027" xr:uid="{00000000-0005-0000-0000-0000122B0000}"/>
    <cellStyle name="Вывод 2 4 3 10" xfId="11028" xr:uid="{00000000-0005-0000-0000-0000132B0000}"/>
    <cellStyle name="Вывод 2 4 3 11" xfId="11029" xr:uid="{00000000-0005-0000-0000-0000142B0000}"/>
    <cellStyle name="Вывод 2 4 3 12" xfId="11030" xr:uid="{00000000-0005-0000-0000-0000152B0000}"/>
    <cellStyle name="Вывод 2 4 3 13" xfId="11031" xr:uid="{00000000-0005-0000-0000-0000162B0000}"/>
    <cellStyle name="Вывод 2 4 3 2" xfId="11032" xr:uid="{00000000-0005-0000-0000-0000172B0000}"/>
    <cellStyle name="Вывод 2 4 3 3" xfId="11033" xr:uid="{00000000-0005-0000-0000-0000182B0000}"/>
    <cellStyle name="Вывод 2 4 3 4" xfId="11034" xr:uid="{00000000-0005-0000-0000-0000192B0000}"/>
    <cellStyle name="Вывод 2 4 3 5" xfId="11035" xr:uid="{00000000-0005-0000-0000-00001A2B0000}"/>
    <cellStyle name="Вывод 2 4 3 6" xfId="11036" xr:uid="{00000000-0005-0000-0000-00001B2B0000}"/>
    <cellStyle name="Вывод 2 4 3 7" xfId="11037" xr:uid="{00000000-0005-0000-0000-00001C2B0000}"/>
    <cellStyle name="Вывод 2 4 3 8" xfId="11038" xr:uid="{00000000-0005-0000-0000-00001D2B0000}"/>
    <cellStyle name="Вывод 2 4 3 9" xfId="11039" xr:uid="{00000000-0005-0000-0000-00001E2B0000}"/>
    <cellStyle name="Вывод 2 4 4" xfId="11040" xr:uid="{00000000-0005-0000-0000-00001F2B0000}"/>
    <cellStyle name="Вывод 2 4 4 10" xfId="11041" xr:uid="{00000000-0005-0000-0000-0000202B0000}"/>
    <cellStyle name="Вывод 2 4 4 11" xfId="11042" xr:uid="{00000000-0005-0000-0000-0000212B0000}"/>
    <cellStyle name="Вывод 2 4 4 12" xfId="11043" xr:uid="{00000000-0005-0000-0000-0000222B0000}"/>
    <cellStyle name="Вывод 2 4 4 13" xfId="11044" xr:uid="{00000000-0005-0000-0000-0000232B0000}"/>
    <cellStyle name="Вывод 2 4 4 2" xfId="11045" xr:uid="{00000000-0005-0000-0000-0000242B0000}"/>
    <cellStyle name="Вывод 2 4 4 3" xfId="11046" xr:uid="{00000000-0005-0000-0000-0000252B0000}"/>
    <cellStyle name="Вывод 2 4 4 4" xfId="11047" xr:uid="{00000000-0005-0000-0000-0000262B0000}"/>
    <cellStyle name="Вывод 2 4 4 5" xfId="11048" xr:uid="{00000000-0005-0000-0000-0000272B0000}"/>
    <cellStyle name="Вывод 2 4 4 6" xfId="11049" xr:uid="{00000000-0005-0000-0000-0000282B0000}"/>
    <cellStyle name="Вывод 2 4 4 7" xfId="11050" xr:uid="{00000000-0005-0000-0000-0000292B0000}"/>
    <cellStyle name="Вывод 2 4 4 8" xfId="11051" xr:uid="{00000000-0005-0000-0000-00002A2B0000}"/>
    <cellStyle name="Вывод 2 4 4 9" xfId="11052" xr:uid="{00000000-0005-0000-0000-00002B2B0000}"/>
    <cellStyle name="Вывод 2 4 5" xfId="11053" xr:uid="{00000000-0005-0000-0000-00002C2B0000}"/>
    <cellStyle name="Вывод 2 4 5 10" xfId="11054" xr:uid="{00000000-0005-0000-0000-00002D2B0000}"/>
    <cellStyle name="Вывод 2 4 5 2" xfId="11055" xr:uid="{00000000-0005-0000-0000-00002E2B0000}"/>
    <cellStyle name="Вывод 2 4 5 3" xfId="11056" xr:uid="{00000000-0005-0000-0000-00002F2B0000}"/>
    <cellStyle name="Вывод 2 4 5 4" xfId="11057" xr:uid="{00000000-0005-0000-0000-0000302B0000}"/>
    <cellStyle name="Вывод 2 4 5 5" xfId="11058" xr:uid="{00000000-0005-0000-0000-0000312B0000}"/>
    <cellStyle name="Вывод 2 4 5 6" xfId="11059" xr:uid="{00000000-0005-0000-0000-0000322B0000}"/>
    <cellStyle name="Вывод 2 4 5 7" xfId="11060" xr:uid="{00000000-0005-0000-0000-0000332B0000}"/>
    <cellStyle name="Вывод 2 4 5 8" xfId="11061" xr:uid="{00000000-0005-0000-0000-0000342B0000}"/>
    <cellStyle name="Вывод 2 4 5 9" xfId="11062" xr:uid="{00000000-0005-0000-0000-0000352B0000}"/>
    <cellStyle name="Вывод 2 4 6" xfId="11063" xr:uid="{00000000-0005-0000-0000-0000362B0000}"/>
    <cellStyle name="Вывод 2 4 6 10" xfId="11064" xr:uid="{00000000-0005-0000-0000-0000372B0000}"/>
    <cellStyle name="Вывод 2 4 6 2" xfId="11065" xr:uid="{00000000-0005-0000-0000-0000382B0000}"/>
    <cellStyle name="Вывод 2 4 6 3" xfId="11066" xr:uid="{00000000-0005-0000-0000-0000392B0000}"/>
    <cellStyle name="Вывод 2 4 6 4" xfId="11067" xr:uid="{00000000-0005-0000-0000-00003A2B0000}"/>
    <cellStyle name="Вывод 2 4 6 5" xfId="11068" xr:uid="{00000000-0005-0000-0000-00003B2B0000}"/>
    <cellStyle name="Вывод 2 4 6 6" xfId="11069" xr:uid="{00000000-0005-0000-0000-00003C2B0000}"/>
    <cellStyle name="Вывод 2 4 6 7" xfId="11070" xr:uid="{00000000-0005-0000-0000-00003D2B0000}"/>
    <cellStyle name="Вывод 2 4 6 8" xfId="11071" xr:uid="{00000000-0005-0000-0000-00003E2B0000}"/>
    <cellStyle name="Вывод 2 4 6 9" xfId="11072" xr:uid="{00000000-0005-0000-0000-00003F2B0000}"/>
    <cellStyle name="Вывод 2 4 7" xfId="11073" xr:uid="{00000000-0005-0000-0000-0000402B0000}"/>
    <cellStyle name="Вывод 2 4 8" xfId="11074" xr:uid="{00000000-0005-0000-0000-0000412B0000}"/>
    <cellStyle name="Вывод 2 4 9" xfId="11075" xr:uid="{00000000-0005-0000-0000-0000422B0000}"/>
    <cellStyle name="Вывод 2 5" xfId="11076" xr:uid="{00000000-0005-0000-0000-0000432B0000}"/>
    <cellStyle name="Вывод 2 5 2" xfId="11077" xr:uid="{00000000-0005-0000-0000-0000442B0000}"/>
    <cellStyle name="Вывод 2 5 2 10" xfId="11078" xr:uid="{00000000-0005-0000-0000-0000452B0000}"/>
    <cellStyle name="Вывод 2 5 2 11" xfId="11079" xr:uid="{00000000-0005-0000-0000-0000462B0000}"/>
    <cellStyle name="Вывод 2 5 2 2" xfId="11080" xr:uid="{00000000-0005-0000-0000-0000472B0000}"/>
    <cellStyle name="Вывод 2 5 2 3" xfId="11081" xr:uid="{00000000-0005-0000-0000-0000482B0000}"/>
    <cellStyle name="Вывод 2 5 2 4" xfId="11082" xr:uid="{00000000-0005-0000-0000-0000492B0000}"/>
    <cellStyle name="Вывод 2 5 2 5" xfId="11083" xr:uid="{00000000-0005-0000-0000-00004A2B0000}"/>
    <cellStyle name="Вывод 2 5 2 6" xfId="11084" xr:uid="{00000000-0005-0000-0000-00004B2B0000}"/>
    <cellStyle name="Вывод 2 5 2 7" xfId="11085" xr:uid="{00000000-0005-0000-0000-00004C2B0000}"/>
    <cellStyle name="Вывод 2 5 2 8" xfId="11086" xr:uid="{00000000-0005-0000-0000-00004D2B0000}"/>
    <cellStyle name="Вывод 2 5 2 9" xfId="11087" xr:uid="{00000000-0005-0000-0000-00004E2B0000}"/>
    <cellStyle name="Вывод 2 5 3" xfId="11088" xr:uid="{00000000-0005-0000-0000-00004F2B0000}"/>
    <cellStyle name="Вывод 2 5 3 10" xfId="11089" xr:uid="{00000000-0005-0000-0000-0000502B0000}"/>
    <cellStyle name="Вывод 2 5 3 11" xfId="11090" xr:uid="{00000000-0005-0000-0000-0000512B0000}"/>
    <cellStyle name="Вывод 2 5 3 12" xfId="11091" xr:uid="{00000000-0005-0000-0000-0000522B0000}"/>
    <cellStyle name="Вывод 2 5 3 13" xfId="11092" xr:uid="{00000000-0005-0000-0000-0000532B0000}"/>
    <cellStyle name="Вывод 2 5 3 2" xfId="11093" xr:uid="{00000000-0005-0000-0000-0000542B0000}"/>
    <cellStyle name="Вывод 2 5 3 3" xfId="11094" xr:uid="{00000000-0005-0000-0000-0000552B0000}"/>
    <cellStyle name="Вывод 2 5 3 4" xfId="11095" xr:uid="{00000000-0005-0000-0000-0000562B0000}"/>
    <cellStyle name="Вывод 2 5 3 5" xfId="11096" xr:uid="{00000000-0005-0000-0000-0000572B0000}"/>
    <cellStyle name="Вывод 2 5 3 6" xfId="11097" xr:uid="{00000000-0005-0000-0000-0000582B0000}"/>
    <cellStyle name="Вывод 2 5 3 7" xfId="11098" xr:uid="{00000000-0005-0000-0000-0000592B0000}"/>
    <cellStyle name="Вывод 2 5 3 8" xfId="11099" xr:uid="{00000000-0005-0000-0000-00005A2B0000}"/>
    <cellStyle name="Вывод 2 5 3 9" xfId="11100" xr:uid="{00000000-0005-0000-0000-00005B2B0000}"/>
    <cellStyle name="Вывод 2 5 4" xfId="11101" xr:uid="{00000000-0005-0000-0000-00005C2B0000}"/>
    <cellStyle name="Вывод 2 5 4 10" xfId="11102" xr:uid="{00000000-0005-0000-0000-00005D2B0000}"/>
    <cellStyle name="Вывод 2 5 4 11" xfId="11103" xr:uid="{00000000-0005-0000-0000-00005E2B0000}"/>
    <cellStyle name="Вывод 2 5 4 12" xfId="11104" xr:uid="{00000000-0005-0000-0000-00005F2B0000}"/>
    <cellStyle name="Вывод 2 5 4 13" xfId="11105" xr:uid="{00000000-0005-0000-0000-0000602B0000}"/>
    <cellStyle name="Вывод 2 5 4 2" xfId="11106" xr:uid="{00000000-0005-0000-0000-0000612B0000}"/>
    <cellStyle name="Вывод 2 5 4 3" xfId="11107" xr:uid="{00000000-0005-0000-0000-0000622B0000}"/>
    <cellStyle name="Вывод 2 5 4 4" xfId="11108" xr:uid="{00000000-0005-0000-0000-0000632B0000}"/>
    <cellStyle name="Вывод 2 5 4 5" xfId="11109" xr:uid="{00000000-0005-0000-0000-0000642B0000}"/>
    <cellStyle name="Вывод 2 5 4 6" xfId="11110" xr:uid="{00000000-0005-0000-0000-0000652B0000}"/>
    <cellStyle name="Вывод 2 5 4 7" xfId="11111" xr:uid="{00000000-0005-0000-0000-0000662B0000}"/>
    <cellStyle name="Вывод 2 5 4 8" xfId="11112" xr:uid="{00000000-0005-0000-0000-0000672B0000}"/>
    <cellStyle name="Вывод 2 5 4 9" xfId="11113" xr:uid="{00000000-0005-0000-0000-0000682B0000}"/>
    <cellStyle name="Вывод 2 5 5" xfId="11114" xr:uid="{00000000-0005-0000-0000-0000692B0000}"/>
    <cellStyle name="Вывод 2 5 5 10" xfId="11115" xr:uid="{00000000-0005-0000-0000-00006A2B0000}"/>
    <cellStyle name="Вывод 2 5 5 2" xfId="11116" xr:uid="{00000000-0005-0000-0000-00006B2B0000}"/>
    <cellStyle name="Вывод 2 5 5 3" xfId="11117" xr:uid="{00000000-0005-0000-0000-00006C2B0000}"/>
    <cellStyle name="Вывод 2 5 5 4" xfId="11118" xr:uid="{00000000-0005-0000-0000-00006D2B0000}"/>
    <cellStyle name="Вывод 2 5 5 5" xfId="11119" xr:uid="{00000000-0005-0000-0000-00006E2B0000}"/>
    <cellStyle name="Вывод 2 5 5 6" xfId="11120" xr:uid="{00000000-0005-0000-0000-00006F2B0000}"/>
    <cellStyle name="Вывод 2 5 5 7" xfId="11121" xr:uid="{00000000-0005-0000-0000-0000702B0000}"/>
    <cellStyle name="Вывод 2 5 5 8" xfId="11122" xr:uid="{00000000-0005-0000-0000-0000712B0000}"/>
    <cellStyle name="Вывод 2 5 5 9" xfId="11123" xr:uid="{00000000-0005-0000-0000-0000722B0000}"/>
    <cellStyle name="Вывод 2 5 6" xfId="11124" xr:uid="{00000000-0005-0000-0000-0000732B0000}"/>
    <cellStyle name="Вывод 2 5 6 10" xfId="11125" xr:uid="{00000000-0005-0000-0000-0000742B0000}"/>
    <cellStyle name="Вывод 2 5 6 2" xfId="11126" xr:uid="{00000000-0005-0000-0000-0000752B0000}"/>
    <cellStyle name="Вывод 2 5 6 3" xfId="11127" xr:uid="{00000000-0005-0000-0000-0000762B0000}"/>
    <cellStyle name="Вывод 2 5 6 4" xfId="11128" xr:uid="{00000000-0005-0000-0000-0000772B0000}"/>
    <cellStyle name="Вывод 2 5 6 5" xfId="11129" xr:uid="{00000000-0005-0000-0000-0000782B0000}"/>
    <cellStyle name="Вывод 2 5 6 6" xfId="11130" xr:uid="{00000000-0005-0000-0000-0000792B0000}"/>
    <cellStyle name="Вывод 2 5 6 7" xfId="11131" xr:uid="{00000000-0005-0000-0000-00007A2B0000}"/>
    <cellStyle name="Вывод 2 5 6 8" xfId="11132" xr:uid="{00000000-0005-0000-0000-00007B2B0000}"/>
    <cellStyle name="Вывод 2 5 6 9" xfId="11133" xr:uid="{00000000-0005-0000-0000-00007C2B0000}"/>
    <cellStyle name="Вывод 2 5 7" xfId="11134" xr:uid="{00000000-0005-0000-0000-00007D2B0000}"/>
    <cellStyle name="Вывод 2 5 8" xfId="11135" xr:uid="{00000000-0005-0000-0000-00007E2B0000}"/>
    <cellStyle name="Вывод 2 5 9" xfId="11136" xr:uid="{00000000-0005-0000-0000-00007F2B0000}"/>
    <cellStyle name="Вывод 2 6" xfId="11137" xr:uid="{00000000-0005-0000-0000-0000802B0000}"/>
    <cellStyle name="Вывод 2 6 10" xfId="11138" xr:uid="{00000000-0005-0000-0000-0000812B0000}"/>
    <cellStyle name="Вывод 2 6 11" xfId="11139" xr:uid="{00000000-0005-0000-0000-0000822B0000}"/>
    <cellStyle name="Вывод 2 6 2" xfId="11140" xr:uid="{00000000-0005-0000-0000-0000832B0000}"/>
    <cellStyle name="Вывод 2 6 3" xfId="11141" xr:uid="{00000000-0005-0000-0000-0000842B0000}"/>
    <cellStyle name="Вывод 2 6 4" xfId="11142" xr:uid="{00000000-0005-0000-0000-0000852B0000}"/>
    <cellStyle name="Вывод 2 6 5" xfId="11143" xr:uid="{00000000-0005-0000-0000-0000862B0000}"/>
    <cellStyle name="Вывод 2 6 6" xfId="11144" xr:uid="{00000000-0005-0000-0000-0000872B0000}"/>
    <cellStyle name="Вывод 2 6 7" xfId="11145" xr:uid="{00000000-0005-0000-0000-0000882B0000}"/>
    <cellStyle name="Вывод 2 6 8" xfId="11146" xr:uid="{00000000-0005-0000-0000-0000892B0000}"/>
    <cellStyle name="Вывод 2 6 9" xfId="11147" xr:uid="{00000000-0005-0000-0000-00008A2B0000}"/>
    <cellStyle name="Вывод 2 7" xfId="11148" xr:uid="{00000000-0005-0000-0000-00008B2B0000}"/>
    <cellStyle name="Вывод 2 7 10" xfId="11149" xr:uid="{00000000-0005-0000-0000-00008C2B0000}"/>
    <cellStyle name="Вывод 2 7 11" xfId="11150" xr:uid="{00000000-0005-0000-0000-00008D2B0000}"/>
    <cellStyle name="Вывод 2 7 12" xfId="11151" xr:uid="{00000000-0005-0000-0000-00008E2B0000}"/>
    <cellStyle name="Вывод 2 7 13" xfId="11152" xr:uid="{00000000-0005-0000-0000-00008F2B0000}"/>
    <cellStyle name="Вывод 2 7 2" xfId="11153" xr:uid="{00000000-0005-0000-0000-0000902B0000}"/>
    <cellStyle name="Вывод 2 7 3" xfId="11154" xr:uid="{00000000-0005-0000-0000-0000912B0000}"/>
    <cellStyle name="Вывод 2 7 4" xfId="11155" xr:uid="{00000000-0005-0000-0000-0000922B0000}"/>
    <cellStyle name="Вывод 2 7 5" xfId="11156" xr:uid="{00000000-0005-0000-0000-0000932B0000}"/>
    <cellStyle name="Вывод 2 7 6" xfId="11157" xr:uid="{00000000-0005-0000-0000-0000942B0000}"/>
    <cellStyle name="Вывод 2 7 7" xfId="11158" xr:uid="{00000000-0005-0000-0000-0000952B0000}"/>
    <cellStyle name="Вывод 2 7 8" xfId="11159" xr:uid="{00000000-0005-0000-0000-0000962B0000}"/>
    <cellStyle name="Вывод 2 7 9" xfId="11160" xr:uid="{00000000-0005-0000-0000-0000972B0000}"/>
    <cellStyle name="Вывод 2 8" xfId="11161" xr:uid="{00000000-0005-0000-0000-0000982B0000}"/>
    <cellStyle name="Вывод 2 8 10" xfId="11162" xr:uid="{00000000-0005-0000-0000-0000992B0000}"/>
    <cellStyle name="Вывод 2 8 11" xfId="11163" xr:uid="{00000000-0005-0000-0000-00009A2B0000}"/>
    <cellStyle name="Вывод 2 8 12" xfId="11164" xr:uid="{00000000-0005-0000-0000-00009B2B0000}"/>
    <cellStyle name="Вывод 2 8 13" xfId="11165" xr:uid="{00000000-0005-0000-0000-00009C2B0000}"/>
    <cellStyle name="Вывод 2 8 2" xfId="11166" xr:uid="{00000000-0005-0000-0000-00009D2B0000}"/>
    <cellStyle name="Вывод 2 8 3" xfId="11167" xr:uid="{00000000-0005-0000-0000-00009E2B0000}"/>
    <cellStyle name="Вывод 2 8 4" xfId="11168" xr:uid="{00000000-0005-0000-0000-00009F2B0000}"/>
    <cellStyle name="Вывод 2 8 5" xfId="11169" xr:uid="{00000000-0005-0000-0000-0000A02B0000}"/>
    <cellStyle name="Вывод 2 8 6" xfId="11170" xr:uid="{00000000-0005-0000-0000-0000A12B0000}"/>
    <cellStyle name="Вывод 2 8 7" xfId="11171" xr:uid="{00000000-0005-0000-0000-0000A22B0000}"/>
    <cellStyle name="Вывод 2 8 8" xfId="11172" xr:uid="{00000000-0005-0000-0000-0000A32B0000}"/>
    <cellStyle name="Вывод 2 8 9" xfId="11173" xr:uid="{00000000-0005-0000-0000-0000A42B0000}"/>
    <cellStyle name="Вывод 2 9" xfId="11174" xr:uid="{00000000-0005-0000-0000-0000A52B0000}"/>
    <cellStyle name="Вывод 2 9 10" xfId="11175" xr:uid="{00000000-0005-0000-0000-0000A62B0000}"/>
    <cellStyle name="Вывод 2 9 2" xfId="11176" xr:uid="{00000000-0005-0000-0000-0000A72B0000}"/>
    <cellStyle name="Вывод 2 9 3" xfId="11177" xr:uid="{00000000-0005-0000-0000-0000A82B0000}"/>
    <cellStyle name="Вывод 2 9 4" xfId="11178" xr:uid="{00000000-0005-0000-0000-0000A92B0000}"/>
    <cellStyle name="Вывод 2 9 5" xfId="11179" xr:uid="{00000000-0005-0000-0000-0000AA2B0000}"/>
    <cellStyle name="Вывод 2 9 6" xfId="11180" xr:uid="{00000000-0005-0000-0000-0000AB2B0000}"/>
    <cellStyle name="Вывод 2 9 7" xfId="11181" xr:uid="{00000000-0005-0000-0000-0000AC2B0000}"/>
    <cellStyle name="Вывод 2 9 8" xfId="11182" xr:uid="{00000000-0005-0000-0000-0000AD2B0000}"/>
    <cellStyle name="Вывод 2 9 9" xfId="11183" xr:uid="{00000000-0005-0000-0000-0000AE2B0000}"/>
    <cellStyle name="Вывод 2_46EE.2011(v1.0)" xfId="11184" xr:uid="{00000000-0005-0000-0000-0000AF2B0000}"/>
    <cellStyle name="Вывод 3" xfId="11185" xr:uid="{00000000-0005-0000-0000-0000B02B0000}"/>
    <cellStyle name="Вывод 3 10" xfId="11186" xr:uid="{00000000-0005-0000-0000-0000B12B0000}"/>
    <cellStyle name="Вывод 3 11" xfId="11187" xr:uid="{00000000-0005-0000-0000-0000B22B0000}"/>
    <cellStyle name="Вывод 3 2" xfId="11188" xr:uid="{00000000-0005-0000-0000-0000B32B0000}"/>
    <cellStyle name="Вывод 3 3" xfId="11189" xr:uid="{00000000-0005-0000-0000-0000B42B0000}"/>
    <cellStyle name="Вывод 3 4" xfId="11190" xr:uid="{00000000-0005-0000-0000-0000B52B0000}"/>
    <cellStyle name="Вывод 3 5" xfId="11191" xr:uid="{00000000-0005-0000-0000-0000B62B0000}"/>
    <cellStyle name="Вывод 3 6" xfId="11192" xr:uid="{00000000-0005-0000-0000-0000B72B0000}"/>
    <cellStyle name="Вывод 3 7" xfId="11193" xr:uid="{00000000-0005-0000-0000-0000B82B0000}"/>
    <cellStyle name="Вывод 3 8" xfId="11194" xr:uid="{00000000-0005-0000-0000-0000B92B0000}"/>
    <cellStyle name="Вывод 3 9" xfId="11195" xr:uid="{00000000-0005-0000-0000-0000BA2B0000}"/>
    <cellStyle name="Вывод 3_46EE.2011(v1.0)" xfId="11196" xr:uid="{00000000-0005-0000-0000-0000BB2B0000}"/>
    <cellStyle name="Вывод 4" xfId="11197" xr:uid="{00000000-0005-0000-0000-0000BC2B0000}"/>
    <cellStyle name="Вывод 4 10" xfId="11198" xr:uid="{00000000-0005-0000-0000-0000BD2B0000}"/>
    <cellStyle name="Вывод 4 11" xfId="11199" xr:uid="{00000000-0005-0000-0000-0000BE2B0000}"/>
    <cellStyle name="Вывод 4 2" xfId="11200" xr:uid="{00000000-0005-0000-0000-0000BF2B0000}"/>
    <cellStyle name="Вывод 4 3" xfId="11201" xr:uid="{00000000-0005-0000-0000-0000C02B0000}"/>
    <cellStyle name="Вывод 4 4" xfId="11202" xr:uid="{00000000-0005-0000-0000-0000C12B0000}"/>
    <cellStyle name="Вывод 4 5" xfId="11203" xr:uid="{00000000-0005-0000-0000-0000C22B0000}"/>
    <cellStyle name="Вывод 4 6" xfId="11204" xr:uid="{00000000-0005-0000-0000-0000C32B0000}"/>
    <cellStyle name="Вывод 4 7" xfId="11205" xr:uid="{00000000-0005-0000-0000-0000C42B0000}"/>
    <cellStyle name="Вывод 4 8" xfId="11206" xr:uid="{00000000-0005-0000-0000-0000C52B0000}"/>
    <cellStyle name="Вывод 4 9" xfId="11207" xr:uid="{00000000-0005-0000-0000-0000C62B0000}"/>
    <cellStyle name="Вывод 4_46EE.2011(v1.0)" xfId="11208" xr:uid="{00000000-0005-0000-0000-0000C72B0000}"/>
    <cellStyle name="Вывод 5" xfId="11209" xr:uid="{00000000-0005-0000-0000-0000C82B0000}"/>
    <cellStyle name="Вывод 5 10" xfId="11210" xr:uid="{00000000-0005-0000-0000-0000C92B0000}"/>
    <cellStyle name="Вывод 5 11" xfId="11211" xr:uid="{00000000-0005-0000-0000-0000CA2B0000}"/>
    <cellStyle name="Вывод 5 12" xfId="11212" xr:uid="{00000000-0005-0000-0000-0000CB2B0000}"/>
    <cellStyle name="Вывод 5 13" xfId="11213" xr:uid="{00000000-0005-0000-0000-0000CC2B0000}"/>
    <cellStyle name="Вывод 5 2" xfId="11214" xr:uid="{00000000-0005-0000-0000-0000CD2B0000}"/>
    <cellStyle name="Вывод 5 3" xfId="11215" xr:uid="{00000000-0005-0000-0000-0000CE2B0000}"/>
    <cellStyle name="Вывод 5 4" xfId="11216" xr:uid="{00000000-0005-0000-0000-0000CF2B0000}"/>
    <cellStyle name="Вывод 5 5" xfId="11217" xr:uid="{00000000-0005-0000-0000-0000D02B0000}"/>
    <cellStyle name="Вывод 5 6" xfId="11218" xr:uid="{00000000-0005-0000-0000-0000D12B0000}"/>
    <cellStyle name="Вывод 5 7" xfId="11219" xr:uid="{00000000-0005-0000-0000-0000D22B0000}"/>
    <cellStyle name="Вывод 5 8" xfId="11220" xr:uid="{00000000-0005-0000-0000-0000D32B0000}"/>
    <cellStyle name="Вывод 5 9" xfId="11221" xr:uid="{00000000-0005-0000-0000-0000D42B0000}"/>
    <cellStyle name="Вывод 5_46EE.2011(v1.0)" xfId="11222" xr:uid="{00000000-0005-0000-0000-0000D52B0000}"/>
    <cellStyle name="Вывод 6" xfId="11223" xr:uid="{00000000-0005-0000-0000-0000D62B0000}"/>
    <cellStyle name="Вывод 6 10" xfId="11224" xr:uid="{00000000-0005-0000-0000-0000D72B0000}"/>
    <cellStyle name="Вывод 6 11" xfId="11225" xr:uid="{00000000-0005-0000-0000-0000D82B0000}"/>
    <cellStyle name="Вывод 6 12" xfId="11226" xr:uid="{00000000-0005-0000-0000-0000D92B0000}"/>
    <cellStyle name="Вывод 6 13" xfId="11227" xr:uid="{00000000-0005-0000-0000-0000DA2B0000}"/>
    <cellStyle name="Вывод 6 2" xfId="11228" xr:uid="{00000000-0005-0000-0000-0000DB2B0000}"/>
    <cellStyle name="Вывод 6 3" xfId="11229" xr:uid="{00000000-0005-0000-0000-0000DC2B0000}"/>
    <cellStyle name="Вывод 6 4" xfId="11230" xr:uid="{00000000-0005-0000-0000-0000DD2B0000}"/>
    <cellStyle name="Вывод 6 5" xfId="11231" xr:uid="{00000000-0005-0000-0000-0000DE2B0000}"/>
    <cellStyle name="Вывод 6 6" xfId="11232" xr:uid="{00000000-0005-0000-0000-0000DF2B0000}"/>
    <cellStyle name="Вывод 6 7" xfId="11233" xr:uid="{00000000-0005-0000-0000-0000E02B0000}"/>
    <cellStyle name="Вывод 6 8" xfId="11234" xr:uid="{00000000-0005-0000-0000-0000E12B0000}"/>
    <cellStyle name="Вывод 6 9" xfId="11235" xr:uid="{00000000-0005-0000-0000-0000E22B0000}"/>
    <cellStyle name="Вывод 6_46EE.2011(v1.0)" xfId="11236" xr:uid="{00000000-0005-0000-0000-0000E32B0000}"/>
    <cellStyle name="Вывод 7" xfId="11237" xr:uid="{00000000-0005-0000-0000-0000E42B0000}"/>
    <cellStyle name="Вывод 7 10" xfId="11238" xr:uid="{00000000-0005-0000-0000-0000E52B0000}"/>
    <cellStyle name="Вывод 7 2" xfId="11239" xr:uid="{00000000-0005-0000-0000-0000E62B0000}"/>
    <cellStyle name="Вывод 7 3" xfId="11240" xr:uid="{00000000-0005-0000-0000-0000E72B0000}"/>
    <cellStyle name="Вывод 7 4" xfId="11241" xr:uid="{00000000-0005-0000-0000-0000E82B0000}"/>
    <cellStyle name="Вывод 7 5" xfId="11242" xr:uid="{00000000-0005-0000-0000-0000E92B0000}"/>
    <cellStyle name="Вывод 7 6" xfId="11243" xr:uid="{00000000-0005-0000-0000-0000EA2B0000}"/>
    <cellStyle name="Вывод 7 7" xfId="11244" xr:uid="{00000000-0005-0000-0000-0000EB2B0000}"/>
    <cellStyle name="Вывод 7 8" xfId="11245" xr:uid="{00000000-0005-0000-0000-0000EC2B0000}"/>
    <cellStyle name="Вывод 7 9" xfId="11246" xr:uid="{00000000-0005-0000-0000-0000ED2B0000}"/>
    <cellStyle name="Вывод 7_46EE.2011(v1.0)" xfId="11247" xr:uid="{00000000-0005-0000-0000-0000EE2B0000}"/>
    <cellStyle name="Вывод 8" xfId="11248" xr:uid="{00000000-0005-0000-0000-0000EF2B0000}"/>
    <cellStyle name="Вывод 8 10" xfId="11249" xr:uid="{00000000-0005-0000-0000-0000F02B0000}"/>
    <cellStyle name="Вывод 8 2" xfId="11250" xr:uid="{00000000-0005-0000-0000-0000F12B0000}"/>
    <cellStyle name="Вывод 8 3" xfId="11251" xr:uid="{00000000-0005-0000-0000-0000F22B0000}"/>
    <cellStyle name="Вывод 8 4" xfId="11252" xr:uid="{00000000-0005-0000-0000-0000F32B0000}"/>
    <cellStyle name="Вывод 8 5" xfId="11253" xr:uid="{00000000-0005-0000-0000-0000F42B0000}"/>
    <cellStyle name="Вывод 8 6" xfId="11254" xr:uid="{00000000-0005-0000-0000-0000F52B0000}"/>
    <cellStyle name="Вывод 8 7" xfId="11255" xr:uid="{00000000-0005-0000-0000-0000F62B0000}"/>
    <cellStyle name="Вывод 8 8" xfId="11256" xr:uid="{00000000-0005-0000-0000-0000F72B0000}"/>
    <cellStyle name="Вывод 8 9" xfId="11257" xr:uid="{00000000-0005-0000-0000-0000F82B0000}"/>
    <cellStyle name="Вывод 8_46EE.2011(v1.0)" xfId="11258" xr:uid="{00000000-0005-0000-0000-0000F92B0000}"/>
    <cellStyle name="Вывод 9" xfId="11259" xr:uid="{00000000-0005-0000-0000-0000FA2B0000}"/>
    <cellStyle name="Вывод 9 2" xfId="11260" xr:uid="{00000000-0005-0000-0000-0000FB2B0000}"/>
    <cellStyle name="Вывод 9_46EE.2011(v1.0)" xfId="11261" xr:uid="{00000000-0005-0000-0000-0000FC2B0000}"/>
    <cellStyle name="Вычисление 10" xfId="11262" xr:uid="{00000000-0005-0000-0000-0000FD2B0000}"/>
    <cellStyle name="Вычисление 10 2" xfId="11263" xr:uid="{00000000-0005-0000-0000-0000FE2B0000}"/>
    <cellStyle name="Вычисление 11" xfId="11264" xr:uid="{00000000-0005-0000-0000-0000FF2B0000}"/>
    <cellStyle name="Вычисление 11 2" xfId="11265" xr:uid="{00000000-0005-0000-0000-0000002C0000}"/>
    <cellStyle name="Вычисление 12" xfId="11266" xr:uid="{00000000-0005-0000-0000-0000012C0000}"/>
    <cellStyle name="Вычисление 13" xfId="11267" xr:uid="{00000000-0005-0000-0000-0000022C0000}"/>
    <cellStyle name="Вычисление 2" xfId="11268" xr:uid="{00000000-0005-0000-0000-0000032C0000}"/>
    <cellStyle name="Вычисление 2 10" xfId="11269" xr:uid="{00000000-0005-0000-0000-0000042C0000}"/>
    <cellStyle name="Вычисление 2 10 10" xfId="11270" xr:uid="{00000000-0005-0000-0000-0000052C0000}"/>
    <cellStyle name="Вычисление 2 10 2" xfId="11271" xr:uid="{00000000-0005-0000-0000-0000062C0000}"/>
    <cellStyle name="Вычисление 2 10 3" xfId="11272" xr:uid="{00000000-0005-0000-0000-0000072C0000}"/>
    <cellStyle name="Вычисление 2 10 4" xfId="11273" xr:uid="{00000000-0005-0000-0000-0000082C0000}"/>
    <cellStyle name="Вычисление 2 10 5" xfId="11274" xr:uid="{00000000-0005-0000-0000-0000092C0000}"/>
    <cellStyle name="Вычисление 2 10 6" xfId="11275" xr:uid="{00000000-0005-0000-0000-00000A2C0000}"/>
    <cellStyle name="Вычисление 2 10 7" xfId="11276" xr:uid="{00000000-0005-0000-0000-00000B2C0000}"/>
    <cellStyle name="Вычисление 2 10 8" xfId="11277" xr:uid="{00000000-0005-0000-0000-00000C2C0000}"/>
    <cellStyle name="Вычисление 2 10 9" xfId="11278" xr:uid="{00000000-0005-0000-0000-00000D2C0000}"/>
    <cellStyle name="Вычисление 2 11" xfId="11279" xr:uid="{00000000-0005-0000-0000-00000E2C0000}"/>
    <cellStyle name="Вычисление 2 12" xfId="11280" xr:uid="{00000000-0005-0000-0000-00000F2C0000}"/>
    <cellStyle name="Вычисление 2 13" xfId="11281" xr:uid="{00000000-0005-0000-0000-0000102C0000}"/>
    <cellStyle name="Вычисление 2 2" xfId="11282" xr:uid="{00000000-0005-0000-0000-0000112C0000}"/>
    <cellStyle name="Вычисление 2 2 2" xfId="11283" xr:uid="{00000000-0005-0000-0000-0000122C0000}"/>
    <cellStyle name="Вычисление 2 2 2 10" xfId="11284" xr:uid="{00000000-0005-0000-0000-0000132C0000}"/>
    <cellStyle name="Вычисление 2 2 2 2" xfId="11285" xr:uid="{00000000-0005-0000-0000-0000142C0000}"/>
    <cellStyle name="Вычисление 2 2 2 3" xfId="11286" xr:uid="{00000000-0005-0000-0000-0000152C0000}"/>
    <cellStyle name="Вычисление 2 2 2 4" xfId="11287" xr:uid="{00000000-0005-0000-0000-0000162C0000}"/>
    <cellStyle name="Вычисление 2 2 2 5" xfId="11288" xr:uid="{00000000-0005-0000-0000-0000172C0000}"/>
    <cellStyle name="Вычисление 2 2 2 6" xfId="11289" xr:uid="{00000000-0005-0000-0000-0000182C0000}"/>
    <cellStyle name="Вычисление 2 2 2 7" xfId="11290" xr:uid="{00000000-0005-0000-0000-0000192C0000}"/>
    <cellStyle name="Вычисление 2 2 2 8" xfId="11291" xr:uid="{00000000-0005-0000-0000-00001A2C0000}"/>
    <cellStyle name="Вычисление 2 2 2 9" xfId="11292" xr:uid="{00000000-0005-0000-0000-00001B2C0000}"/>
    <cellStyle name="Вычисление 2 2 3" xfId="11293" xr:uid="{00000000-0005-0000-0000-00001C2C0000}"/>
    <cellStyle name="Вычисление 2 2 3 10" xfId="11294" xr:uid="{00000000-0005-0000-0000-00001D2C0000}"/>
    <cellStyle name="Вычисление 2 2 3 11" xfId="11295" xr:uid="{00000000-0005-0000-0000-00001E2C0000}"/>
    <cellStyle name="Вычисление 2 2 3 12" xfId="11296" xr:uid="{00000000-0005-0000-0000-00001F2C0000}"/>
    <cellStyle name="Вычисление 2 2 3 2" xfId="11297" xr:uid="{00000000-0005-0000-0000-0000202C0000}"/>
    <cellStyle name="Вычисление 2 2 3 3" xfId="11298" xr:uid="{00000000-0005-0000-0000-0000212C0000}"/>
    <cellStyle name="Вычисление 2 2 3 4" xfId="11299" xr:uid="{00000000-0005-0000-0000-0000222C0000}"/>
    <cellStyle name="Вычисление 2 2 3 5" xfId="11300" xr:uid="{00000000-0005-0000-0000-0000232C0000}"/>
    <cellStyle name="Вычисление 2 2 3 6" xfId="11301" xr:uid="{00000000-0005-0000-0000-0000242C0000}"/>
    <cellStyle name="Вычисление 2 2 3 7" xfId="11302" xr:uid="{00000000-0005-0000-0000-0000252C0000}"/>
    <cellStyle name="Вычисление 2 2 3 8" xfId="11303" xr:uid="{00000000-0005-0000-0000-0000262C0000}"/>
    <cellStyle name="Вычисление 2 2 3 9" xfId="11304" xr:uid="{00000000-0005-0000-0000-0000272C0000}"/>
    <cellStyle name="Вычисление 2 2 4" xfId="11305" xr:uid="{00000000-0005-0000-0000-0000282C0000}"/>
    <cellStyle name="Вычисление 2 2 4 10" xfId="11306" xr:uid="{00000000-0005-0000-0000-0000292C0000}"/>
    <cellStyle name="Вычисление 2 2 4 11" xfId="11307" xr:uid="{00000000-0005-0000-0000-00002A2C0000}"/>
    <cellStyle name="Вычисление 2 2 4 12" xfId="11308" xr:uid="{00000000-0005-0000-0000-00002B2C0000}"/>
    <cellStyle name="Вычисление 2 2 4 2" xfId="11309" xr:uid="{00000000-0005-0000-0000-00002C2C0000}"/>
    <cellStyle name="Вычисление 2 2 4 3" xfId="11310" xr:uid="{00000000-0005-0000-0000-00002D2C0000}"/>
    <cellStyle name="Вычисление 2 2 4 4" xfId="11311" xr:uid="{00000000-0005-0000-0000-00002E2C0000}"/>
    <cellStyle name="Вычисление 2 2 4 5" xfId="11312" xr:uid="{00000000-0005-0000-0000-00002F2C0000}"/>
    <cellStyle name="Вычисление 2 2 4 6" xfId="11313" xr:uid="{00000000-0005-0000-0000-0000302C0000}"/>
    <cellStyle name="Вычисление 2 2 4 7" xfId="11314" xr:uid="{00000000-0005-0000-0000-0000312C0000}"/>
    <cellStyle name="Вычисление 2 2 4 8" xfId="11315" xr:uid="{00000000-0005-0000-0000-0000322C0000}"/>
    <cellStyle name="Вычисление 2 2 4 9" xfId="11316" xr:uid="{00000000-0005-0000-0000-0000332C0000}"/>
    <cellStyle name="Вычисление 2 2 5" xfId="11317" xr:uid="{00000000-0005-0000-0000-0000342C0000}"/>
    <cellStyle name="Вычисление 2 2 5 10" xfId="11318" xr:uid="{00000000-0005-0000-0000-0000352C0000}"/>
    <cellStyle name="Вычисление 2 2 5 2" xfId="11319" xr:uid="{00000000-0005-0000-0000-0000362C0000}"/>
    <cellStyle name="Вычисление 2 2 5 3" xfId="11320" xr:uid="{00000000-0005-0000-0000-0000372C0000}"/>
    <cellStyle name="Вычисление 2 2 5 4" xfId="11321" xr:uid="{00000000-0005-0000-0000-0000382C0000}"/>
    <cellStyle name="Вычисление 2 2 5 5" xfId="11322" xr:uid="{00000000-0005-0000-0000-0000392C0000}"/>
    <cellStyle name="Вычисление 2 2 5 6" xfId="11323" xr:uid="{00000000-0005-0000-0000-00003A2C0000}"/>
    <cellStyle name="Вычисление 2 2 5 7" xfId="11324" xr:uid="{00000000-0005-0000-0000-00003B2C0000}"/>
    <cellStyle name="Вычисление 2 2 5 8" xfId="11325" xr:uid="{00000000-0005-0000-0000-00003C2C0000}"/>
    <cellStyle name="Вычисление 2 2 5 9" xfId="11326" xr:uid="{00000000-0005-0000-0000-00003D2C0000}"/>
    <cellStyle name="Вычисление 2 2 6" xfId="11327" xr:uid="{00000000-0005-0000-0000-00003E2C0000}"/>
    <cellStyle name="Вычисление 2 2 6 10" xfId="11328" xr:uid="{00000000-0005-0000-0000-00003F2C0000}"/>
    <cellStyle name="Вычисление 2 2 6 2" xfId="11329" xr:uid="{00000000-0005-0000-0000-0000402C0000}"/>
    <cellStyle name="Вычисление 2 2 6 3" xfId="11330" xr:uid="{00000000-0005-0000-0000-0000412C0000}"/>
    <cellStyle name="Вычисление 2 2 6 4" xfId="11331" xr:uid="{00000000-0005-0000-0000-0000422C0000}"/>
    <cellStyle name="Вычисление 2 2 6 5" xfId="11332" xr:uid="{00000000-0005-0000-0000-0000432C0000}"/>
    <cellStyle name="Вычисление 2 2 6 6" xfId="11333" xr:uid="{00000000-0005-0000-0000-0000442C0000}"/>
    <cellStyle name="Вычисление 2 2 6 7" xfId="11334" xr:uid="{00000000-0005-0000-0000-0000452C0000}"/>
    <cellStyle name="Вычисление 2 2 6 8" xfId="11335" xr:uid="{00000000-0005-0000-0000-0000462C0000}"/>
    <cellStyle name="Вычисление 2 2 6 9" xfId="11336" xr:uid="{00000000-0005-0000-0000-0000472C0000}"/>
    <cellStyle name="Вычисление 2 2 7" xfId="11337" xr:uid="{00000000-0005-0000-0000-0000482C0000}"/>
    <cellStyle name="Вычисление 2 2 8" xfId="11338" xr:uid="{00000000-0005-0000-0000-0000492C0000}"/>
    <cellStyle name="Вычисление 2 2 9" xfId="11339" xr:uid="{00000000-0005-0000-0000-00004A2C0000}"/>
    <cellStyle name="Вычисление 2 3" xfId="11340" xr:uid="{00000000-0005-0000-0000-00004B2C0000}"/>
    <cellStyle name="Вычисление 2 3 2" xfId="11341" xr:uid="{00000000-0005-0000-0000-00004C2C0000}"/>
    <cellStyle name="Вычисление 2 3 2 10" xfId="11342" xr:uid="{00000000-0005-0000-0000-00004D2C0000}"/>
    <cellStyle name="Вычисление 2 3 2 2" xfId="11343" xr:uid="{00000000-0005-0000-0000-00004E2C0000}"/>
    <cellStyle name="Вычисление 2 3 2 3" xfId="11344" xr:uid="{00000000-0005-0000-0000-00004F2C0000}"/>
    <cellStyle name="Вычисление 2 3 2 4" xfId="11345" xr:uid="{00000000-0005-0000-0000-0000502C0000}"/>
    <cellStyle name="Вычисление 2 3 2 5" xfId="11346" xr:uid="{00000000-0005-0000-0000-0000512C0000}"/>
    <cellStyle name="Вычисление 2 3 2 6" xfId="11347" xr:uid="{00000000-0005-0000-0000-0000522C0000}"/>
    <cellStyle name="Вычисление 2 3 2 7" xfId="11348" xr:uid="{00000000-0005-0000-0000-0000532C0000}"/>
    <cellStyle name="Вычисление 2 3 2 8" xfId="11349" xr:uid="{00000000-0005-0000-0000-0000542C0000}"/>
    <cellStyle name="Вычисление 2 3 2 9" xfId="11350" xr:uid="{00000000-0005-0000-0000-0000552C0000}"/>
    <cellStyle name="Вычисление 2 3 3" xfId="11351" xr:uid="{00000000-0005-0000-0000-0000562C0000}"/>
    <cellStyle name="Вычисление 2 3 3 10" xfId="11352" xr:uid="{00000000-0005-0000-0000-0000572C0000}"/>
    <cellStyle name="Вычисление 2 3 3 11" xfId="11353" xr:uid="{00000000-0005-0000-0000-0000582C0000}"/>
    <cellStyle name="Вычисление 2 3 3 12" xfId="11354" xr:uid="{00000000-0005-0000-0000-0000592C0000}"/>
    <cellStyle name="Вычисление 2 3 3 2" xfId="11355" xr:uid="{00000000-0005-0000-0000-00005A2C0000}"/>
    <cellStyle name="Вычисление 2 3 3 3" xfId="11356" xr:uid="{00000000-0005-0000-0000-00005B2C0000}"/>
    <cellStyle name="Вычисление 2 3 3 4" xfId="11357" xr:uid="{00000000-0005-0000-0000-00005C2C0000}"/>
    <cellStyle name="Вычисление 2 3 3 5" xfId="11358" xr:uid="{00000000-0005-0000-0000-00005D2C0000}"/>
    <cellStyle name="Вычисление 2 3 3 6" xfId="11359" xr:uid="{00000000-0005-0000-0000-00005E2C0000}"/>
    <cellStyle name="Вычисление 2 3 3 7" xfId="11360" xr:uid="{00000000-0005-0000-0000-00005F2C0000}"/>
    <cellStyle name="Вычисление 2 3 3 8" xfId="11361" xr:uid="{00000000-0005-0000-0000-0000602C0000}"/>
    <cellStyle name="Вычисление 2 3 3 9" xfId="11362" xr:uid="{00000000-0005-0000-0000-0000612C0000}"/>
    <cellStyle name="Вычисление 2 3 4" xfId="11363" xr:uid="{00000000-0005-0000-0000-0000622C0000}"/>
    <cellStyle name="Вычисление 2 3 4 10" xfId="11364" xr:uid="{00000000-0005-0000-0000-0000632C0000}"/>
    <cellStyle name="Вычисление 2 3 4 11" xfId="11365" xr:uid="{00000000-0005-0000-0000-0000642C0000}"/>
    <cellStyle name="Вычисление 2 3 4 12" xfId="11366" xr:uid="{00000000-0005-0000-0000-0000652C0000}"/>
    <cellStyle name="Вычисление 2 3 4 2" xfId="11367" xr:uid="{00000000-0005-0000-0000-0000662C0000}"/>
    <cellStyle name="Вычисление 2 3 4 3" xfId="11368" xr:uid="{00000000-0005-0000-0000-0000672C0000}"/>
    <cellStyle name="Вычисление 2 3 4 4" xfId="11369" xr:uid="{00000000-0005-0000-0000-0000682C0000}"/>
    <cellStyle name="Вычисление 2 3 4 5" xfId="11370" xr:uid="{00000000-0005-0000-0000-0000692C0000}"/>
    <cellStyle name="Вычисление 2 3 4 6" xfId="11371" xr:uid="{00000000-0005-0000-0000-00006A2C0000}"/>
    <cellStyle name="Вычисление 2 3 4 7" xfId="11372" xr:uid="{00000000-0005-0000-0000-00006B2C0000}"/>
    <cellStyle name="Вычисление 2 3 4 8" xfId="11373" xr:uid="{00000000-0005-0000-0000-00006C2C0000}"/>
    <cellStyle name="Вычисление 2 3 4 9" xfId="11374" xr:uid="{00000000-0005-0000-0000-00006D2C0000}"/>
    <cellStyle name="Вычисление 2 3 5" xfId="11375" xr:uid="{00000000-0005-0000-0000-00006E2C0000}"/>
    <cellStyle name="Вычисление 2 3 5 10" xfId="11376" xr:uid="{00000000-0005-0000-0000-00006F2C0000}"/>
    <cellStyle name="Вычисление 2 3 5 2" xfId="11377" xr:uid="{00000000-0005-0000-0000-0000702C0000}"/>
    <cellStyle name="Вычисление 2 3 5 3" xfId="11378" xr:uid="{00000000-0005-0000-0000-0000712C0000}"/>
    <cellStyle name="Вычисление 2 3 5 4" xfId="11379" xr:uid="{00000000-0005-0000-0000-0000722C0000}"/>
    <cellStyle name="Вычисление 2 3 5 5" xfId="11380" xr:uid="{00000000-0005-0000-0000-0000732C0000}"/>
    <cellStyle name="Вычисление 2 3 5 6" xfId="11381" xr:uid="{00000000-0005-0000-0000-0000742C0000}"/>
    <cellStyle name="Вычисление 2 3 5 7" xfId="11382" xr:uid="{00000000-0005-0000-0000-0000752C0000}"/>
    <cellStyle name="Вычисление 2 3 5 8" xfId="11383" xr:uid="{00000000-0005-0000-0000-0000762C0000}"/>
    <cellStyle name="Вычисление 2 3 5 9" xfId="11384" xr:uid="{00000000-0005-0000-0000-0000772C0000}"/>
    <cellStyle name="Вычисление 2 3 6" xfId="11385" xr:uid="{00000000-0005-0000-0000-0000782C0000}"/>
    <cellStyle name="Вычисление 2 3 6 10" xfId="11386" xr:uid="{00000000-0005-0000-0000-0000792C0000}"/>
    <cellStyle name="Вычисление 2 3 6 2" xfId="11387" xr:uid="{00000000-0005-0000-0000-00007A2C0000}"/>
    <cellStyle name="Вычисление 2 3 6 3" xfId="11388" xr:uid="{00000000-0005-0000-0000-00007B2C0000}"/>
    <cellStyle name="Вычисление 2 3 6 4" xfId="11389" xr:uid="{00000000-0005-0000-0000-00007C2C0000}"/>
    <cellStyle name="Вычисление 2 3 6 5" xfId="11390" xr:uid="{00000000-0005-0000-0000-00007D2C0000}"/>
    <cellStyle name="Вычисление 2 3 6 6" xfId="11391" xr:uid="{00000000-0005-0000-0000-00007E2C0000}"/>
    <cellStyle name="Вычисление 2 3 6 7" xfId="11392" xr:uid="{00000000-0005-0000-0000-00007F2C0000}"/>
    <cellStyle name="Вычисление 2 3 6 8" xfId="11393" xr:uid="{00000000-0005-0000-0000-0000802C0000}"/>
    <cellStyle name="Вычисление 2 3 6 9" xfId="11394" xr:uid="{00000000-0005-0000-0000-0000812C0000}"/>
    <cellStyle name="Вычисление 2 3 7" xfId="11395" xr:uid="{00000000-0005-0000-0000-0000822C0000}"/>
    <cellStyle name="Вычисление 2 3 8" xfId="11396" xr:uid="{00000000-0005-0000-0000-0000832C0000}"/>
    <cellStyle name="Вычисление 2 3 9" xfId="11397" xr:uid="{00000000-0005-0000-0000-0000842C0000}"/>
    <cellStyle name="Вычисление 2 4" xfId="11398" xr:uid="{00000000-0005-0000-0000-0000852C0000}"/>
    <cellStyle name="Вычисление 2 4 2" xfId="11399" xr:uid="{00000000-0005-0000-0000-0000862C0000}"/>
    <cellStyle name="Вычисление 2 4 2 10" xfId="11400" xr:uid="{00000000-0005-0000-0000-0000872C0000}"/>
    <cellStyle name="Вычисление 2 4 2 2" xfId="11401" xr:uid="{00000000-0005-0000-0000-0000882C0000}"/>
    <cellStyle name="Вычисление 2 4 2 3" xfId="11402" xr:uid="{00000000-0005-0000-0000-0000892C0000}"/>
    <cellStyle name="Вычисление 2 4 2 4" xfId="11403" xr:uid="{00000000-0005-0000-0000-00008A2C0000}"/>
    <cellStyle name="Вычисление 2 4 2 5" xfId="11404" xr:uid="{00000000-0005-0000-0000-00008B2C0000}"/>
    <cellStyle name="Вычисление 2 4 2 6" xfId="11405" xr:uid="{00000000-0005-0000-0000-00008C2C0000}"/>
    <cellStyle name="Вычисление 2 4 2 7" xfId="11406" xr:uid="{00000000-0005-0000-0000-00008D2C0000}"/>
    <cellStyle name="Вычисление 2 4 2 8" xfId="11407" xr:uid="{00000000-0005-0000-0000-00008E2C0000}"/>
    <cellStyle name="Вычисление 2 4 2 9" xfId="11408" xr:uid="{00000000-0005-0000-0000-00008F2C0000}"/>
    <cellStyle name="Вычисление 2 4 3" xfId="11409" xr:uid="{00000000-0005-0000-0000-0000902C0000}"/>
    <cellStyle name="Вычисление 2 4 3 10" xfId="11410" xr:uid="{00000000-0005-0000-0000-0000912C0000}"/>
    <cellStyle name="Вычисление 2 4 3 11" xfId="11411" xr:uid="{00000000-0005-0000-0000-0000922C0000}"/>
    <cellStyle name="Вычисление 2 4 3 12" xfId="11412" xr:uid="{00000000-0005-0000-0000-0000932C0000}"/>
    <cellStyle name="Вычисление 2 4 3 2" xfId="11413" xr:uid="{00000000-0005-0000-0000-0000942C0000}"/>
    <cellStyle name="Вычисление 2 4 3 3" xfId="11414" xr:uid="{00000000-0005-0000-0000-0000952C0000}"/>
    <cellStyle name="Вычисление 2 4 3 4" xfId="11415" xr:uid="{00000000-0005-0000-0000-0000962C0000}"/>
    <cellStyle name="Вычисление 2 4 3 5" xfId="11416" xr:uid="{00000000-0005-0000-0000-0000972C0000}"/>
    <cellStyle name="Вычисление 2 4 3 6" xfId="11417" xr:uid="{00000000-0005-0000-0000-0000982C0000}"/>
    <cellStyle name="Вычисление 2 4 3 7" xfId="11418" xr:uid="{00000000-0005-0000-0000-0000992C0000}"/>
    <cellStyle name="Вычисление 2 4 3 8" xfId="11419" xr:uid="{00000000-0005-0000-0000-00009A2C0000}"/>
    <cellStyle name="Вычисление 2 4 3 9" xfId="11420" xr:uid="{00000000-0005-0000-0000-00009B2C0000}"/>
    <cellStyle name="Вычисление 2 4 4" xfId="11421" xr:uid="{00000000-0005-0000-0000-00009C2C0000}"/>
    <cellStyle name="Вычисление 2 4 4 10" xfId="11422" xr:uid="{00000000-0005-0000-0000-00009D2C0000}"/>
    <cellStyle name="Вычисление 2 4 4 11" xfId="11423" xr:uid="{00000000-0005-0000-0000-00009E2C0000}"/>
    <cellStyle name="Вычисление 2 4 4 12" xfId="11424" xr:uid="{00000000-0005-0000-0000-00009F2C0000}"/>
    <cellStyle name="Вычисление 2 4 4 2" xfId="11425" xr:uid="{00000000-0005-0000-0000-0000A02C0000}"/>
    <cellStyle name="Вычисление 2 4 4 3" xfId="11426" xr:uid="{00000000-0005-0000-0000-0000A12C0000}"/>
    <cellStyle name="Вычисление 2 4 4 4" xfId="11427" xr:uid="{00000000-0005-0000-0000-0000A22C0000}"/>
    <cellStyle name="Вычисление 2 4 4 5" xfId="11428" xr:uid="{00000000-0005-0000-0000-0000A32C0000}"/>
    <cellStyle name="Вычисление 2 4 4 6" xfId="11429" xr:uid="{00000000-0005-0000-0000-0000A42C0000}"/>
    <cellStyle name="Вычисление 2 4 4 7" xfId="11430" xr:uid="{00000000-0005-0000-0000-0000A52C0000}"/>
    <cellStyle name="Вычисление 2 4 4 8" xfId="11431" xr:uid="{00000000-0005-0000-0000-0000A62C0000}"/>
    <cellStyle name="Вычисление 2 4 4 9" xfId="11432" xr:uid="{00000000-0005-0000-0000-0000A72C0000}"/>
    <cellStyle name="Вычисление 2 4 5" xfId="11433" xr:uid="{00000000-0005-0000-0000-0000A82C0000}"/>
    <cellStyle name="Вычисление 2 4 5 10" xfId="11434" xr:uid="{00000000-0005-0000-0000-0000A92C0000}"/>
    <cellStyle name="Вычисление 2 4 5 2" xfId="11435" xr:uid="{00000000-0005-0000-0000-0000AA2C0000}"/>
    <cellStyle name="Вычисление 2 4 5 3" xfId="11436" xr:uid="{00000000-0005-0000-0000-0000AB2C0000}"/>
    <cellStyle name="Вычисление 2 4 5 4" xfId="11437" xr:uid="{00000000-0005-0000-0000-0000AC2C0000}"/>
    <cellStyle name="Вычисление 2 4 5 5" xfId="11438" xr:uid="{00000000-0005-0000-0000-0000AD2C0000}"/>
    <cellStyle name="Вычисление 2 4 5 6" xfId="11439" xr:uid="{00000000-0005-0000-0000-0000AE2C0000}"/>
    <cellStyle name="Вычисление 2 4 5 7" xfId="11440" xr:uid="{00000000-0005-0000-0000-0000AF2C0000}"/>
    <cellStyle name="Вычисление 2 4 5 8" xfId="11441" xr:uid="{00000000-0005-0000-0000-0000B02C0000}"/>
    <cellStyle name="Вычисление 2 4 5 9" xfId="11442" xr:uid="{00000000-0005-0000-0000-0000B12C0000}"/>
    <cellStyle name="Вычисление 2 4 6" xfId="11443" xr:uid="{00000000-0005-0000-0000-0000B22C0000}"/>
    <cellStyle name="Вычисление 2 4 6 10" xfId="11444" xr:uid="{00000000-0005-0000-0000-0000B32C0000}"/>
    <cellStyle name="Вычисление 2 4 6 2" xfId="11445" xr:uid="{00000000-0005-0000-0000-0000B42C0000}"/>
    <cellStyle name="Вычисление 2 4 6 3" xfId="11446" xr:uid="{00000000-0005-0000-0000-0000B52C0000}"/>
    <cellStyle name="Вычисление 2 4 6 4" xfId="11447" xr:uid="{00000000-0005-0000-0000-0000B62C0000}"/>
    <cellStyle name="Вычисление 2 4 6 5" xfId="11448" xr:uid="{00000000-0005-0000-0000-0000B72C0000}"/>
    <cellStyle name="Вычисление 2 4 6 6" xfId="11449" xr:uid="{00000000-0005-0000-0000-0000B82C0000}"/>
    <cellStyle name="Вычисление 2 4 6 7" xfId="11450" xr:uid="{00000000-0005-0000-0000-0000B92C0000}"/>
    <cellStyle name="Вычисление 2 4 6 8" xfId="11451" xr:uid="{00000000-0005-0000-0000-0000BA2C0000}"/>
    <cellStyle name="Вычисление 2 4 6 9" xfId="11452" xr:uid="{00000000-0005-0000-0000-0000BB2C0000}"/>
    <cellStyle name="Вычисление 2 4 7" xfId="11453" xr:uid="{00000000-0005-0000-0000-0000BC2C0000}"/>
    <cellStyle name="Вычисление 2 4 8" xfId="11454" xr:uid="{00000000-0005-0000-0000-0000BD2C0000}"/>
    <cellStyle name="Вычисление 2 4 9" xfId="11455" xr:uid="{00000000-0005-0000-0000-0000BE2C0000}"/>
    <cellStyle name="Вычисление 2 5" xfId="11456" xr:uid="{00000000-0005-0000-0000-0000BF2C0000}"/>
    <cellStyle name="Вычисление 2 5 2" xfId="11457" xr:uid="{00000000-0005-0000-0000-0000C02C0000}"/>
    <cellStyle name="Вычисление 2 5 2 10" xfId="11458" xr:uid="{00000000-0005-0000-0000-0000C12C0000}"/>
    <cellStyle name="Вычисление 2 5 2 2" xfId="11459" xr:uid="{00000000-0005-0000-0000-0000C22C0000}"/>
    <cellStyle name="Вычисление 2 5 2 3" xfId="11460" xr:uid="{00000000-0005-0000-0000-0000C32C0000}"/>
    <cellStyle name="Вычисление 2 5 2 4" xfId="11461" xr:uid="{00000000-0005-0000-0000-0000C42C0000}"/>
    <cellStyle name="Вычисление 2 5 2 5" xfId="11462" xr:uid="{00000000-0005-0000-0000-0000C52C0000}"/>
    <cellStyle name="Вычисление 2 5 2 6" xfId="11463" xr:uid="{00000000-0005-0000-0000-0000C62C0000}"/>
    <cellStyle name="Вычисление 2 5 2 7" xfId="11464" xr:uid="{00000000-0005-0000-0000-0000C72C0000}"/>
    <cellStyle name="Вычисление 2 5 2 8" xfId="11465" xr:uid="{00000000-0005-0000-0000-0000C82C0000}"/>
    <cellStyle name="Вычисление 2 5 2 9" xfId="11466" xr:uid="{00000000-0005-0000-0000-0000C92C0000}"/>
    <cellStyle name="Вычисление 2 5 3" xfId="11467" xr:uid="{00000000-0005-0000-0000-0000CA2C0000}"/>
    <cellStyle name="Вычисление 2 5 3 10" xfId="11468" xr:uid="{00000000-0005-0000-0000-0000CB2C0000}"/>
    <cellStyle name="Вычисление 2 5 3 11" xfId="11469" xr:uid="{00000000-0005-0000-0000-0000CC2C0000}"/>
    <cellStyle name="Вычисление 2 5 3 12" xfId="11470" xr:uid="{00000000-0005-0000-0000-0000CD2C0000}"/>
    <cellStyle name="Вычисление 2 5 3 2" xfId="11471" xr:uid="{00000000-0005-0000-0000-0000CE2C0000}"/>
    <cellStyle name="Вычисление 2 5 3 3" xfId="11472" xr:uid="{00000000-0005-0000-0000-0000CF2C0000}"/>
    <cellStyle name="Вычисление 2 5 3 4" xfId="11473" xr:uid="{00000000-0005-0000-0000-0000D02C0000}"/>
    <cellStyle name="Вычисление 2 5 3 5" xfId="11474" xr:uid="{00000000-0005-0000-0000-0000D12C0000}"/>
    <cellStyle name="Вычисление 2 5 3 6" xfId="11475" xr:uid="{00000000-0005-0000-0000-0000D22C0000}"/>
    <cellStyle name="Вычисление 2 5 3 7" xfId="11476" xr:uid="{00000000-0005-0000-0000-0000D32C0000}"/>
    <cellStyle name="Вычисление 2 5 3 8" xfId="11477" xr:uid="{00000000-0005-0000-0000-0000D42C0000}"/>
    <cellStyle name="Вычисление 2 5 3 9" xfId="11478" xr:uid="{00000000-0005-0000-0000-0000D52C0000}"/>
    <cellStyle name="Вычисление 2 5 4" xfId="11479" xr:uid="{00000000-0005-0000-0000-0000D62C0000}"/>
    <cellStyle name="Вычисление 2 5 4 10" xfId="11480" xr:uid="{00000000-0005-0000-0000-0000D72C0000}"/>
    <cellStyle name="Вычисление 2 5 4 11" xfId="11481" xr:uid="{00000000-0005-0000-0000-0000D82C0000}"/>
    <cellStyle name="Вычисление 2 5 4 12" xfId="11482" xr:uid="{00000000-0005-0000-0000-0000D92C0000}"/>
    <cellStyle name="Вычисление 2 5 4 2" xfId="11483" xr:uid="{00000000-0005-0000-0000-0000DA2C0000}"/>
    <cellStyle name="Вычисление 2 5 4 3" xfId="11484" xr:uid="{00000000-0005-0000-0000-0000DB2C0000}"/>
    <cellStyle name="Вычисление 2 5 4 4" xfId="11485" xr:uid="{00000000-0005-0000-0000-0000DC2C0000}"/>
    <cellStyle name="Вычисление 2 5 4 5" xfId="11486" xr:uid="{00000000-0005-0000-0000-0000DD2C0000}"/>
    <cellStyle name="Вычисление 2 5 4 6" xfId="11487" xr:uid="{00000000-0005-0000-0000-0000DE2C0000}"/>
    <cellStyle name="Вычисление 2 5 4 7" xfId="11488" xr:uid="{00000000-0005-0000-0000-0000DF2C0000}"/>
    <cellStyle name="Вычисление 2 5 4 8" xfId="11489" xr:uid="{00000000-0005-0000-0000-0000E02C0000}"/>
    <cellStyle name="Вычисление 2 5 4 9" xfId="11490" xr:uid="{00000000-0005-0000-0000-0000E12C0000}"/>
    <cellStyle name="Вычисление 2 5 5" xfId="11491" xr:uid="{00000000-0005-0000-0000-0000E22C0000}"/>
    <cellStyle name="Вычисление 2 5 5 10" xfId="11492" xr:uid="{00000000-0005-0000-0000-0000E32C0000}"/>
    <cellStyle name="Вычисление 2 5 5 2" xfId="11493" xr:uid="{00000000-0005-0000-0000-0000E42C0000}"/>
    <cellStyle name="Вычисление 2 5 5 3" xfId="11494" xr:uid="{00000000-0005-0000-0000-0000E52C0000}"/>
    <cellStyle name="Вычисление 2 5 5 4" xfId="11495" xr:uid="{00000000-0005-0000-0000-0000E62C0000}"/>
    <cellStyle name="Вычисление 2 5 5 5" xfId="11496" xr:uid="{00000000-0005-0000-0000-0000E72C0000}"/>
    <cellStyle name="Вычисление 2 5 5 6" xfId="11497" xr:uid="{00000000-0005-0000-0000-0000E82C0000}"/>
    <cellStyle name="Вычисление 2 5 5 7" xfId="11498" xr:uid="{00000000-0005-0000-0000-0000E92C0000}"/>
    <cellStyle name="Вычисление 2 5 5 8" xfId="11499" xr:uid="{00000000-0005-0000-0000-0000EA2C0000}"/>
    <cellStyle name="Вычисление 2 5 5 9" xfId="11500" xr:uid="{00000000-0005-0000-0000-0000EB2C0000}"/>
    <cellStyle name="Вычисление 2 5 6" xfId="11501" xr:uid="{00000000-0005-0000-0000-0000EC2C0000}"/>
    <cellStyle name="Вычисление 2 5 6 10" xfId="11502" xr:uid="{00000000-0005-0000-0000-0000ED2C0000}"/>
    <cellStyle name="Вычисление 2 5 6 2" xfId="11503" xr:uid="{00000000-0005-0000-0000-0000EE2C0000}"/>
    <cellStyle name="Вычисление 2 5 6 3" xfId="11504" xr:uid="{00000000-0005-0000-0000-0000EF2C0000}"/>
    <cellStyle name="Вычисление 2 5 6 4" xfId="11505" xr:uid="{00000000-0005-0000-0000-0000F02C0000}"/>
    <cellStyle name="Вычисление 2 5 6 5" xfId="11506" xr:uid="{00000000-0005-0000-0000-0000F12C0000}"/>
    <cellStyle name="Вычисление 2 5 6 6" xfId="11507" xr:uid="{00000000-0005-0000-0000-0000F22C0000}"/>
    <cellStyle name="Вычисление 2 5 6 7" xfId="11508" xr:uid="{00000000-0005-0000-0000-0000F32C0000}"/>
    <cellStyle name="Вычисление 2 5 6 8" xfId="11509" xr:uid="{00000000-0005-0000-0000-0000F42C0000}"/>
    <cellStyle name="Вычисление 2 5 6 9" xfId="11510" xr:uid="{00000000-0005-0000-0000-0000F52C0000}"/>
    <cellStyle name="Вычисление 2 5 7" xfId="11511" xr:uid="{00000000-0005-0000-0000-0000F62C0000}"/>
    <cellStyle name="Вычисление 2 5 8" xfId="11512" xr:uid="{00000000-0005-0000-0000-0000F72C0000}"/>
    <cellStyle name="Вычисление 2 5 9" xfId="11513" xr:uid="{00000000-0005-0000-0000-0000F82C0000}"/>
    <cellStyle name="Вычисление 2 6" xfId="11514" xr:uid="{00000000-0005-0000-0000-0000F92C0000}"/>
    <cellStyle name="Вычисление 2 6 10" xfId="11515" xr:uid="{00000000-0005-0000-0000-0000FA2C0000}"/>
    <cellStyle name="Вычисление 2 6 2" xfId="11516" xr:uid="{00000000-0005-0000-0000-0000FB2C0000}"/>
    <cellStyle name="Вычисление 2 6 3" xfId="11517" xr:uid="{00000000-0005-0000-0000-0000FC2C0000}"/>
    <cellStyle name="Вычисление 2 6 4" xfId="11518" xr:uid="{00000000-0005-0000-0000-0000FD2C0000}"/>
    <cellStyle name="Вычисление 2 6 5" xfId="11519" xr:uid="{00000000-0005-0000-0000-0000FE2C0000}"/>
    <cellStyle name="Вычисление 2 6 6" xfId="11520" xr:uid="{00000000-0005-0000-0000-0000FF2C0000}"/>
    <cellStyle name="Вычисление 2 6 7" xfId="11521" xr:uid="{00000000-0005-0000-0000-0000002D0000}"/>
    <cellStyle name="Вычисление 2 6 8" xfId="11522" xr:uid="{00000000-0005-0000-0000-0000012D0000}"/>
    <cellStyle name="Вычисление 2 6 9" xfId="11523" xr:uid="{00000000-0005-0000-0000-0000022D0000}"/>
    <cellStyle name="Вычисление 2 7" xfId="11524" xr:uid="{00000000-0005-0000-0000-0000032D0000}"/>
    <cellStyle name="Вычисление 2 7 10" xfId="11525" xr:uid="{00000000-0005-0000-0000-0000042D0000}"/>
    <cellStyle name="Вычисление 2 7 11" xfId="11526" xr:uid="{00000000-0005-0000-0000-0000052D0000}"/>
    <cellStyle name="Вычисление 2 7 12" xfId="11527" xr:uid="{00000000-0005-0000-0000-0000062D0000}"/>
    <cellStyle name="Вычисление 2 7 2" xfId="11528" xr:uid="{00000000-0005-0000-0000-0000072D0000}"/>
    <cellStyle name="Вычисление 2 7 3" xfId="11529" xr:uid="{00000000-0005-0000-0000-0000082D0000}"/>
    <cellStyle name="Вычисление 2 7 4" xfId="11530" xr:uid="{00000000-0005-0000-0000-0000092D0000}"/>
    <cellStyle name="Вычисление 2 7 5" xfId="11531" xr:uid="{00000000-0005-0000-0000-00000A2D0000}"/>
    <cellStyle name="Вычисление 2 7 6" xfId="11532" xr:uid="{00000000-0005-0000-0000-00000B2D0000}"/>
    <cellStyle name="Вычисление 2 7 7" xfId="11533" xr:uid="{00000000-0005-0000-0000-00000C2D0000}"/>
    <cellStyle name="Вычисление 2 7 8" xfId="11534" xr:uid="{00000000-0005-0000-0000-00000D2D0000}"/>
    <cellStyle name="Вычисление 2 7 9" xfId="11535" xr:uid="{00000000-0005-0000-0000-00000E2D0000}"/>
    <cellStyle name="Вычисление 2 8" xfId="11536" xr:uid="{00000000-0005-0000-0000-00000F2D0000}"/>
    <cellStyle name="Вычисление 2 8 10" xfId="11537" xr:uid="{00000000-0005-0000-0000-0000102D0000}"/>
    <cellStyle name="Вычисление 2 8 11" xfId="11538" xr:uid="{00000000-0005-0000-0000-0000112D0000}"/>
    <cellStyle name="Вычисление 2 8 12" xfId="11539" xr:uid="{00000000-0005-0000-0000-0000122D0000}"/>
    <cellStyle name="Вычисление 2 8 2" xfId="11540" xr:uid="{00000000-0005-0000-0000-0000132D0000}"/>
    <cellStyle name="Вычисление 2 8 3" xfId="11541" xr:uid="{00000000-0005-0000-0000-0000142D0000}"/>
    <cellStyle name="Вычисление 2 8 4" xfId="11542" xr:uid="{00000000-0005-0000-0000-0000152D0000}"/>
    <cellStyle name="Вычисление 2 8 5" xfId="11543" xr:uid="{00000000-0005-0000-0000-0000162D0000}"/>
    <cellStyle name="Вычисление 2 8 6" xfId="11544" xr:uid="{00000000-0005-0000-0000-0000172D0000}"/>
    <cellStyle name="Вычисление 2 8 7" xfId="11545" xr:uid="{00000000-0005-0000-0000-0000182D0000}"/>
    <cellStyle name="Вычисление 2 8 8" xfId="11546" xr:uid="{00000000-0005-0000-0000-0000192D0000}"/>
    <cellStyle name="Вычисление 2 8 9" xfId="11547" xr:uid="{00000000-0005-0000-0000-00001A2D0000}"/>
    <cellStyle name="Вычисление 2 9" xfId="11548" xr:uid="{00000000-0005-0000-0000-00001B2D0000}"/>
    <cellStyle name="Вычисление 2 9 10" xfId="11549" xr:uid="{00000000-0005-0000-0000-00001C2D0000}"/>
    <cellStyle name="Вычисление 2 9 2" xfId="11550" xr:uid="{00000000-0005-0000-0000-00001D2D0000}"/>
    <cellStyle name="Вычисление 2 9 3" xfId="11551" xr:uid="{00000000-0005-0000-0000-00001E2D0000}"/>
    <cellStyle name="Вычисление 2 9 4" xfId="11552" xr:uid="{00000000-0005-0000-0000-00001F2D0000}"/>
    <cellStyle name="Вычисление 2 9 5" xfId="11553" xr:uid="{00000000-0005-0000-0000-0000202D0000}"/>
    <cellStyle name="Вычисление 2 9 6" xfId="11554" xr:uid="{00000000-0005-0000-0000-0000212D0000}"/>
    <cellStyle name="Вычисление 2 9 7" xfId="11555" xr:uid="{00000000-0005-0000-0000-0000222D0000}"/>
    <cellStyle name="Вычисление 2 9 8" xfId="11556" xr:uid="{00000000-0005-0000-0000-0000232D0000}"/>
    <cellStyle name="Вычисление 2 9 9" xfId="11557" xr:uid="{00000000-0005-0000-0000-0000242D0000}"/>
    <cellStyle name="Вычисление 2_46EE.2011(v1.0)" xfId="11558" xr:uid="{00000000-0005-0000-0000-0000252D0000}"/>
    <cellStyle name="Вычисление 3" xfId="11559" xr:uid="{00000000-0005-0000-0000-0000262D0000}"/>
    <cellStyle name="Вычисление 3 10" xfId="11560" xr:uid="{00000000-0005-0000-0000-0000272D0000}"/>
    <cellStyle name="Вычисление 3 2" xfId="11561" xr:uid="{00000000-0005-0000-0000-0000282D0000}"/>
    <cellStyle name="Вычисление 3 3" xfId="11562" xr:uid="{00000000-0005-0000-0000-0000292D0000}"/>
    <cellStyle name="Вычисление 3 4" xfId="11563" xr:uid="{00000000-0005-0000-0000-00002A2D0000}"/>
    <cellStyle name="Вычисление 3 5" xfId="11564" xr:uid="{00000000-0005-0000-0000-00002B2D0000}"/>
    <cellStyle name="Вычисление 3 6" xfId="11565" xr:uid="{00000000-0005-0000-0000-00002C2D0000}"/>
    <cellStyle name="Вычисление 3 7" xfId="11566" xr:uid="{00000000-0005-0000-0000-00002D2D0000}"/>
    <cellStyle name="Вычисление 3 8" xfId="11567" xr:uid="{00000000-0005-0000-0000-00002E2D0000}"/>
    <cellStyle name="Вычисление 3 9" xfId="11568" xr:uid="{00000000-0005-0000-0000-00002F2D0000}"/>
    <cellStyle name="Вычисление 3_46EE.2011(v1.0)" xfId="11569" xr:uid="{00000000-0005-0000-0000-0000302D0000}"/>
    <cellStyle name="Вычисление 4" xfId="11570" xr:uid="{00000000-0005-0000-0000-0000312D0000}"/>
    <cellStyle name="Вычисление 4 10" xfId="11571" xr:uid="{00000000-0005-0000-0000-0000322D0000}"/>
    <cellStyle name="Вычисление 4 2" xfId="11572" xr:uid="{00000000-0005-0000-0000-0000332D0000}"/>
    <cellStyle name="Вычисление 4 3" xfId="11573" xr:uid="{00000000-0005-0000-0000-0000342D0000}"/>
    <cellStyle name="Вычисление 4 4" xfId="11574" xr:uid="{00000000-0005-0000-0000-0000352D0000}"/>
    <cellStyle name="Вычисление 4 5" xfId="11575" xr:uid="{00000000-0005-0000-0000-0000362D0000}"/>
    <cellStyle name="Вычисление 4 6" xfId="11576" xr:uid="{00000000-0005-0000-0000-0000372D0000}"/>
    <cellStyle name="Вычисление 4 7" xfId="11577" xr:uid="{00000000-0005-0000-0000-0000382D0000}"/>
    <cellStyle name="Вычисление 4 8" xfId="11578" xr:uid="{00000000-0005-0000-0000-0000392D0000}"/>
    <cellStyle name="Вычисление 4 9" xfId="11579" xr:uid="{00000000-0005-0000-0000-00003A2D0000}"/>
    <cellStyle name="Вычисление 4_46EE.2011(v1.0)" xfId="11580" xr:uid="{00000000-0005-0000-0000-00003B2D0000}"/>
    <cellStyle name="Вычисление 5" xfId="11581" xr:uid="{00000000-0005-0000-0000-00003C2D0000}"/>
    <cellStyle name="Вычисление 5 10" xfId="11582" xr:uid="{00000000-0005-0000-0000-00003D2D0000}"/>
    <cellStyle name="Вычисление 5 11" xfId="11583" xr:uid="{00000000-0005-0000-0000-00003E2D0000}"/>
    <cellStyle name="Вычисление 5 12" xfId="11584" xr:uid="{00000000-0005-0000-0000-00003F2D0000}"/>
    <cellStyle name="Вычисление 5 2" xfId="11585" xr:uid="{00000000-0005-0000-0000-0000402D0000}"/>
    <cellStyle name="Вычисление 5 3" xfId="11586" xr:uid="{00000000-0005-0000-0000-0000412D0000}"/>
    <cellStyle name="Вычисление 5 4" xfId="11587" xr:uid="{00000000-0005-0000-0000-0000422D0000}"/>
    <cellStyle name="Вычисление 5 5" xfId="11588" xr:uid="{00000000-0005-0000-0000-0000432D0000}"/>
    <cellStyle name="Вычисление 5 6" xfId="11589" xr:uid="{00000000-0005-0000-0000-0000442D0000}"/>
    <cellStyle name="Вычисление 5 7" xfId="11590" xr:uid="{00000000-0005-0000-0000-0000452D0000}"/>
    <cellStyle name="Вычисление 5 8" xfId="11591" xr:uid="{00000000-0005-0000-0000-0000462D0000}"/>
    <cellStyle name="Вычисление 5 9" xfId="11592" xr:uid="{00000000-0005-0000-0000-0000472D0000}"/>
    <cellStyle name="Вычисление 5_46EE.2011(v1.0)" xfId="11593" xr:uid="{00000000-0005-0000-0000-0000482D0000}"/>
    <cellStyle name="Вычисление 6" xfId="11594" xr:uid="{00000000-0005-0000-0000-0000492D0000}"/>
    <cellStyle name="Вычисление 6 10" xfId="11595" xr:uid="{00000000-0005-0000-0000-00004A2D0000}"/>
    <cellStyle name="Вычисление 6 11" xfId="11596" xr:uid="{00000000-0005-0000-0000-00004B2D0000}"/>
    <cellStyle name="Вычисление 6 12" xfId="11597" xr:uid="{00000000-0005-0000-0000-00004C2D0000}"/>
    <cellStyle name="Вычисление 6 2" xfId="11598" xr:uid="{00000000-0005-0000-0000-00004D2D0000}"/>
    <cellStyle name="Вычисление 6 3" xfId="11599" xr:uid="{00000000-0005-0000-0000-00004E2D0000}"/>
    <cellStyle name="Вычисление 6 4" xfId="11600" xr:uid="{00000000-0005-0000-0000-00004F2D0000}"/>
    <cellStyle name="Вычисление 6 5" xfId="11601" xr:uid="{00000000-0005-0000-0000-0000502D0000}"/>
    <cellStyle name="Вычисление 6 6" xfId="11602" xr:uid="{00000000-0005-0000-0000-0000512D0000}"/>
    <cellStyle name="Вычисление 6 7" xfId="11603" xr:uid="{00000000-0005-0000-0000-0000522D0000}"/>
    <cellStyle name="Вычисление 6 8" xfId="11604" xr:uid="{00000000-0005-0000-0000-0000532D0000}"/>
    <cellStyle name="Вычисление 6 9" xfId="11605" xr:uid="{00000000-0005-0000-0000-0000542D0000}"/>
    <cellStyle name="Вычисление 6_46EE.2011(v1.0)" xfId="11606" xr:uid="{00000000-0005-0000-0000-0000552D0000}"/>
    <cellStyle name="Вычисление 7" xfId="11607" xr:uid="{00000000-0005-0000-0000-0000562D0000}"/>
    <cellStyle name="Вычисление 7 10" xfId="11608" xr:uid="{00000000-0005-0000-0000-0000572D0000}"/>
    <cellStyle name="Вычисление 7 2" xfId="11609" xr:uid="{00000000-0005-0000-0000-0000582D0000}"/>
    <cellStyle name="Вычисление 7 3" xfId="11610" xr:uid="{00000000-0005-0000-0000-0000592D0000}"/>
    <cellStyle name="Вычисление 7 4" xfId="11611" xr:uid="{00000000-0005-0000-0000-00005A2D0000}"/>
    <cellStyle name="Вычисление 7 5" xfId="11612" xr:uid="{00000000-0005-0000-0000-00005B2D0000}"/>
    <cellStyle name="Вычисление 7 6" xfId="11613" xr:uid="{00000000-0005-0000-0000-00005C2D0000}"/>
    <cellStyle name="Вычисление 7 7" xfId="11614" xr:uid="{00000000-0005-0000-0000-00005D2D0000}"/>
    <cellStyle name="Вычисление 7 8" xfId="11615" xr:uid="{00000000-0005-0000-0000-00005E2D0000}"/>
    <cellStyle name="Вычисление 7 9" xfId="11616" xr:uid="{00000000-0005-0000-0000-00005F2D0000}"/>
    <cellStyle name="Вычисление 7_46EE.2011(v1.0)" xfId="11617" xr:uid="{00000000-0005-0000-0000-0000602D0000}"/>
    <cellStyle name="Вычисление 8" xfId="11618" xr:uid="{00000000-0005-0000-0000-0000612D0000}"/>
    <cellStyle name="Вычисление 8 10" xfId="11619" xr:uid="{00000000-0005-0000-0000-0000622D0000}"/>
    <cellStyle name="Вычисление 8 2" xfId="11620" xr:uid="{00000000-0005-0000-0000-0000632D0000}"/>
    <cellStyle name="Вычисление 8 3" xfId="11621" xr:uid="{00000000-0005-0000-0000-0000642D0000}"/>
    <cellStyle name="Вычисление 8 4" xfId="11622" xr:uid="{00000000-0005-0000-0000-0000652D0000}"/>
    <cellStyle name="Вычисление 8 5" xfId="11623" xr:uid="{00000000-0005-0000-0000-0000662D0000}"/>
    <cellStyle name="Вычисление 8 6" xfId="11624" xr:uid="{00000000-0005-0000-0000-0000672D0000}"/>
    <cellStyle name="Вычисление 8 7" xfId="11625" xr:uid="{00000000-0005-0000-0000-0000682D0000}"/>
    <cellStyle name="Вычисление 8 8" xfId="11626" xr:uid="{00000000-0005-0000-0000-0000692D0000}"/>
    <cellStyle name="Вычисление 8 9" xfId="11627" xr:uid="{00000000-0005-0000-0000-00006A2D0000}"/>
    <cellStyle name="Вычисление 8_46EE.2011(v1.0)" xfId="11628" xr:uid="{00000000-0005-0000-0000-00006B2D0000}"/>
    <cellStyle name="Вычисление 9" xfId="11629" xr:uid="{00000000-0005-0000-0000-00006C2D0000}"/>
    <cellStyle name="Вычисление 9 2" xfId="11630" xr:uid="{00000000-0005-0000-0000-00006D2D0000}"/>
    <cellStyle name="Вычисление 9_46EE.2011(v1.0)" xfId="11631" xr:uid="{00000000-0005-0000-0000-00006E2D0000}"/>
    <cellStyle name="Гиперссылка 2" xfId="11632" xr:uid="{00000000-0005-0000-0000-00006F2D0000}"/>
    <cellStyle name="Гиперссылка 2 2" xfId="11633" xr:uid="{00000000-0005-0000-0000-0000702D0000}"/>
    <cellStyle name="Гиперссылка 2 3" xfId="11634" xr:uid="{00000000-0005-0000-0000-0000712D0000}"/>
    <cellStyle name="Гиперссылка 2 4" xfId="11635" xr:uid="{00000000-0005-0000-0000-0000722D0000}"/>
    <cellStyle name="Гиперссылка 3" xfId="11636" xr:uid="{00000000-0005-0000-0000-0000732D0000}"/>
    <cellStyle name="Гиперссылка 4" xfId="11637" xr:uid="{00000000-0005-0000-0000-0000742D0000}"/>
    <cellStyle name="Гиперссылка 5" xfId="11638" xr:uid="{00000000-0005-0000-0000-0000752D0000}"/>
    <cellStyle name="Данные" xfId="11639" xr:uid="{00000000-0005-0000-0000-0000762D0000}"/>
    <cellStyle name="Данные 10" xfId="11640" xr:uid="{00000000-0005-0000-0000-0000772D0000}"/>
    <cellStyle name="Данные 2" xfId="11641" xr:uid="{00000000-0005-0000-0000-0000782D0000}"/>
    <cellStyle name="Данные 2 10" xfId="11642" xr:uid="{00000000-0005-0000-0000-0000792D0000}"/>
    <cellStyle name="Данные 2 11" xfId="11643" xr:uid="{00000000-0005-0000-0000-00007A2D0000}"/>
    <cellStyle name="Данные 2 12" xfId="11644" xr:uid="{00000000-0005-0000-0000-00007B2D0000}"/>
    <cellStyle name="Данные 2 2" xfId="11645" xr:uid="{00000000-0005-0000-0000-00007C2D0000}"/>
    <cellStyle name="Данные 2 3" xfId="11646" xr:uid="{00000000-0005-0000-0000-00007D2D0000}"/>
    <cellStyle name="Данные 2 4" xfId="11647" xr:uid="{00000000-0005-0000-0000-00007E2D0000}"/>
    <cellStyle name="Данные 2 5" xfId="11648" xr:uid="{00000000-0005-0000-0000-00007F2D0000}"/>
    <cellStyle name="Данные 2 6" xfId="11649" xr:uid="{00000000-0005-0000-0000-0000802D0000}"/>
    <cellStyle name="Данные 2 7" xfId="11650" xr:uid="{00000000-0005-0000-0000-0000812D0000}"/>
    <cellStyle name="Данные 2 8" xfId="11651" xr:uid="{00000000-0005-0000-0000-0000822D0000}"/>
    <cellStyle name="Данные 2 9" xfId="11652" xr:uid="{00000000-0005-0000-0000-0000832D0000}"/>
    <cellStyle name="Данные 3" xfId="11653" xr:uid="{00000000-0005-0000-0000-0000842D0000}"/>
    <cellStyle name="Данные 3 10" xfId="11654" xr:uid="{00000000-0005-0000-0000-0000852D0000}"/>
    <cellStyle name="Данные 3 11" xfId="11655" xr:uid="{00000000-0005-0000-0000-0000862D0000}"/>
    <cellStyle name="Данные 3 12" xfId="11656" xr:uid="{00000000-0005-0000-0000-0000872D0000}"/>
    <cellStyle name="Данные 3 13" xfId="11657" xr:uid="{00000000-0005-0000-0000-0000882D0000}"/>
    <cellStyle name="Данные 3 14" xfId="11658" xr:uid="{00000000-0005-0000-0000-0000892D0000}"/>
    <cellStyle name="Данные 3 15" xfId="11659" xr:uid="{00000000-0005-0000-0000-00008A2D0000}"/>
    <cellStyle name="Данные 3 16" xfId="11660" xr:uid="{00000000-0005-0000-0000-00008B2D0000}"/>
    <cellStyle name="Данные 3 17" xfId="11661" xr:uid="{00000000-0005-0000-0000-00008C2D0000}"/>
    <cellStyle name="Данные 3 18" xfId="11662" xr:uid="{00000000-0005-0000-0000-00008D2D0000}"/>
    <cellStyle name="Данные 3 2" xfId="11663" xr:uid="{00000000-0005-0000-0000-00008E2D0000}"/>
    <cellStyle name="Данные 3 3" xfId="11664" xr:uid="{00000000-0005-0000-0000-00008F2D0000}"/>
    <cellStyle name="Данные 3 4" xfId="11665" xr:uid="{00000000-0005-0000-0000-0000902D0000}"/>
    <cellStyle name="Данные 3 5" xfId="11666" xr:uid="{00000000-0005-0000-0000-0000912D0000}"/>
    <cellStyle name="Данные 3 6" xfId="11667" xr:uid="{00000000-0005-0000-0000-0000922D0000}"/>
    <cellStyle name="Данные 3 7" xfId="11668" xr:uid="{00000000-0005-0000-0000-0000932D0000}"/>
    <cellStyle name="Данные 3 8" xfId="11669" xr:uid="{00000000-0005-0000-0000-0000942D0000}"/>
    <cellStyle name="Данные 3 9" xfId="11670" xr:uid="{00000000-0005-0000-0000-0000952D0000}"/>
    <cellStyle name="Данные 4" xfId="11671" xr:uid="{00000000-0005-0000-0000-0000962D0000}"/>
    <cellStyle name="Данные 4 2" xfId="11672" xr:uid="{00000000-0005-0000-0000-0000972D0000}"/>
    <cellStyle name="Данные 4 3" xfId="11673" xr:uid="{00000000-0005-0000-0000-0000982D0000}"/>
    <cellStyle name="Данные 4 4" xfId="11674" xr:uid="{00000000-0005-0000-0000-0000992D0000}"/>
    <cellStyle name="Данные 4 5" xfId="11675" xr:uid="{00000000-0005-0000-0000-00009A2D0000}"/>
    <cellStyle name="Данные 4 6" xfId="11676" xr:uid="{00000000-0005-0000-0000-00009B2D0000}"/>
    <cellStyle name="Данные 5" xfId="11677" xr:uid="{00000000-0005-0000-0000-00009C2D0000}"/>
    <cellStyle name="Данные 5 10" xfId="11678" xr:uid="{00000000-0005-0000-0000-00009D2D0000}"/>
    <cellStyle name="Данные 5 11" xfId="11679" xr:uid="{00000000-0005-0000-0000-00009E2D0000}"/>
    <cellStyle name="Данные 5 12" xfId="11680" xr:uid="{00000000-0005-0000-0000-00009F2D0000}"/>
    <cellStyle name="Данные 5 13" xfId="11681" xr:uid="{00000000-0005-0000-0000-0000A02D0000}"/>
    <cellStyle name="Данные 5 14" xfId="11682" xr:uid="{00000000-0005-0000-0000-0000A12D0000}"/>
    <cellStyle name="Данные 5 15" xfId="11683" xr:uid="{00000000-0005-0000-0000-0000A22D0000}"/>
    <cellStyle name="Данные 5 2" xfId="11684" xr:uid="{00000000-0005-0000-0000-0000A32D0000}"/>
    <cellStyle name="Данные 5 3" xfId="11685" xr:uid="{00000000-0005-0000-0000-0000A42D0000}"/>
    <cellStyle name="Данные 5 4" xfId="11686" xr:uid="{00000000-0005-0000-0000-0000A52D0000}"/>
    <cellStyle name="Данные 5 5" xfId="11687" xr:uid="{00000000-0005-0000-0000-0000A62D0000}"/>
    <cellStyle name="Данные 5 6" xfId="11688" xr:uid="{00000000-0005-0000-0000-0000A72D0000}"/>
    <cellStyle name="Данные 5 7" xfId="11689" xr:uid="{00000000-0005-0000-0000-0000A82D0000}"/>
    <cellStyle name="Данные 5 8" xfId="11690" xr:uid="{00000000-0005-0000-0000-0000A92D0000}"/>
    <cellStyle name="Данные 5 9" xfId="11691" xr:uid="{00000000-0005-0000-0000-0000AA2D0000}"/>
    <cellStyle name="Данные 6" xfId="11692" xr:uid="{00000000-0005-0000-0000-0000AB2D0000}"/>
    <cellStyle name="Данные 7" xfId="11693" xr:uid="{00000000-0005-0000-0000-0000AC2D0000}"/>
    <cellStyle name="Данные 8" xfId="11694" xr:uid="{00000000-0005-0000-0000-0000AD2D0000}"/>
    <cellStyle name="Данные 9" xfId="11695" xr:uid="{00000000-0005-0000-0000-0000AE2D0000}"/>
    <cellStyle name="ДАТА" xfId="11696" xr:uid="{00000000-0005-0000-0000-0000AF2D0000}"/>
    <cellStyle name="ДАТА 2" xfId="11697" xr:uid="{00000000-0005-0000-0000-0000B02D0000}"/>
    <cellStyle name="ДАТА 3" xfId="11698" xr:uid="{00000000-0005-0000-0000-0000B12D0000}"/>
    <cellStyle name="ДАТА 4" xfId="11699" xr:uid="{00000000-0005-0000-0000-0000B22D0000}"/>
    <cellStyle name="ДАТА 5" xfId="11700" xr:uid="{00000000-0005-0000-0000-0000B32D0000}"/>
    <cellStyle name="ДАТА 6" xfId="11701" xr:uid="{00000000-0005-0000-0000-0000B42D0000}"/>
    <cellStyle name="ДАТА 7" xfId="11702" xr:uid="{00000000-0005-0000-0000-0000B52D0000}"/>
    <cellStyle name="ДАТА 8" xfId="11703" xr:uid="{00000000-0005-0000-0000-0000B62D0000}"/>
    <cellStyle name="Дата UTL" xfId="11704" xr:uid="{00000000-0005-0000-0000-0000B72D0000}"/>
    <cellStyle name="ДАТА_1" xfId="11705" xr:uid="{00000000-0005-0000-0000-0000B82D0000}"/>
    <cellStyle name="Денежный 2" xfId="11706" xr:uid="{00000000-0005-0000-0000-0000B92D0000}"/>
    <cellStyle name="Денежный 2 2" xfId="11707" xr:uid="{00000000-0005-0000-0000-0000BA2D0000}"/>
    <cellStyle name="Денежный 2 3" xfId="11708" xr:uid="{00000000-0005-0000-0000-0000BB2D0000}"/>
    <cellStyle name="Денежный 3" xfId="11709" xr:uid="{00000000-0005-0000-0000-0000BC2D0000}"/>
    <cellStyle name="Денежный 3 2" xfId="11710" xr:uid="{00000000-0005-0000-0000-0000BD2D0000}"/>
    <cellStyle name="Денежный 4" xfId="11711" xr:uid="{00000000-0005-0000-0000-0000BE2D0000}"/>
    <cellStyle name="Є_x0004_ЄЄЄЄ_x0004_ЄЄ_x0004_" xfId="11712" xr:uid="{00000000-0005-0000-0000-0000BF2D0000}"/>
    <cellStyle name="Є_x0004_ЄЄЄЄ_x0004_ЄЄ_x0004_ 2" xfId="11713" xr:uid="{00000000-0005-0000-0000-0000C02D0000}"/>
    <cellStyle name="Заголовок" xfId="11714" xr:uid="{00000000-0005-0000-0000-0000C12D0000}"/>
    <cellStyle name="Заголовок 1 1" xfId="11715" xr:uid="{00000000-0005-0000-0000-0000C22D0000}"/>
    <cellStyle name="Заголовок 1 1 1" xfId="11716" xr:uid="{00000000-0005-0000-0000-0000C32D0000}"/>
    <cellStyle name="Заголовок 1 1 1 1" xfId="11717" xr:uid="{00000000-0005-0000-0000-0000C42D0000}"/>
    <cellStyle name="Заголовок 1 1_Книга1" xfId="11718" xr:uid="{00000000-0005-0000-0000-0000C52D0000}"/>
    <cellStyle name="Заголовок 1 10" xfId="11719" xr:uid="{00000000-0005-0000-0000-0000C62D0000}"/>
    <cellStyle name="Заголовок 1 11" xfId="11720" xr:uid="{00000000-0005-0000-0000-0000C72D0000}"/>
    <cellStyle name="Заголовок 1 12" xfId="11721" xr:uid="{00000000-0005-0000-0000-0000C82D0000}"/>
    <cellStyle name="Заголовок 1 2" xfId="11722" xr:uid="{00000000-0005-0000-0000-0000C92D0000}"/>
    <cellStyle name="Заголовок 1 2 2" xfId="11723" xr:uid="{00000000-0005-0000-0000-0000CA2D0000}"/>
    <cellStyle name="Заголовок 1 2 2 2" xfId="11724" xr:uid="{00000000-0005-0000-0000-0000CB2D0000}"/>
    <cellStyle name="Заголовок 1 2 3" xfId="11725" xr:uid="{00000000-0005-0000-0000-0000CC2D0000}"/>
    <cellStyle name="Заголовок 1 2 3 2" xfId="11726" xr:uid="{00000000-0005-0000-0000-0000CD2D0000}"/>
    <cellStyle name="Заголовок 1 2 4" xfId="11727" xr:uid="{00000000-0005-0000-0000-0000CE2D0000}"/>
    <cellStyle name="Заголовок 1 2 4 2" xfId="11728" xr:uid="{00000000-0005-0000-0000-0000CF2D0000}"/>
    <cellStyle name="Заголовок 1 2 5" xfId="11729" xr:uid="{00000000-0005-0000-0000-0000D02D0000}"/>
    <cellStyle name="Заголовок 1 2 5 2" xfId="11730" xr:uid="{00000000-0005-0000-0000-0000D12D0000}"/>
    <cellStyle name="Заголовок 1 2 6" xfId="11731" xr:uid="{00000000-0005-0000-0000-0000D22D0000}"/>
    <cellStyle name="Заголовок 1 2_46EE.2011(v1.0)" xfId="11732" xr:uid="{00000000-0005-0000-0000-0000D32D0000}"/>
    <cellStyle name="Заголовок 1 3" xfId="11733" xr:uid="{00000000-0005-0000-0000-0000D42D0000}"/>
    <cellStyle name="Заголовок 1 3 2" xfId="11734" xr:uid="{00000000-0005-0000-0000-0000D52D0000}"/>
    <cellStyle name="Заголовок 1 3_46EE.2011(v1.0)" xfId="11735" xr:uid="{00000000-0005-0000-0000-0000D62D0000}"/>
    <cellStyle name="Заголовок 1 4" xfId="11736" xr:uid="{00000000-0005-0000-0000-0000D72D0000}"/>
    <cellStyle name="Заголовок 1 4 2" xfId="11737" xr:uid="{00000000-0005-0000-0000-0000D82D0000}"/>
    <cellStyle name="Заголовок 1 4_46EE.2011(v1.0)" xfId="11738" xr:uid="{00000000-0005-0000-0000-0000D92D0000}"/>
    <cellStyle name="Заголовок 1 5" xfId="11739" xr:uid="{00000000-0005-0000-0000-0000DA2D0000}"/>
    <cellStyle name="Заголовок 1 5 2" xfId="11740" xr:uid="{00000000-0005-0000-0000-0000DB2D0000}"/>
    <cellStyle name="Заголовок 1 5_46EE.2011(v1.0)" xfId="11741" xr:uid="{00000000-0005-0000-0000-0000DC2D0000}"/>
    <cellStyle name="Заголовок 1 6" xfId="11742" xr:uid="{00000000-0005-0000-0000-0000DD2D0000}"/>
    <cellStyle name="Заголовок 1 6 2" xfId="11743" xr:uid="{00000000-0005-0000-0000-0000DE2D0000}"/>
    <cellStyle name="Заголовок 1 6_46EE.2011(v1.0)" xfId="11744" xr:uid="{00000000-0005-0000-0000-0000DF2D0000}"/>
    <cellStyle name="Заголовок 1 7" xfId="11745" xr:uid="{00000000-0005-0000-0000-0000E02D0000}"/>
    <cellStyle name="Заголовок 1 7 2" xfId="11746" xr:uid="{00000000-0005-0000-0000-0000E12D0000}"/>
    <cellStyle name="Заголовок 1 7_46EE.2011(v1.0)" xfId="11747" xr:uid="{00000000-0005-0000-0000-0000E22D0000}"/>
    <cellStyle name="Заголовок 1 8" xfId="11748" xr:uid="{00000000-0005-0000-0000-0000E32D0000}"/>
    <cellStyle name="Заголовок 1 8 2" xfId="11749" xr:uid="{00000000-0005-0000-0000-0000E42D0000}"/>
    <cellStyle name="Заголовок 1 8_46EE.2011(v1.0)" xfId="11750" xr:uid="{00000000-0005-0000-0000-0000E52D0000}"/>
    <cellStyle name="Заголовок 1 9" xfId="11751" xr:uid="{00000000-0005-0000-0000-0000E62D0000}"/>
    <cellStyle name="Заголовок 1 9 2" xfId="11752" xr:uid="{00000000-0005-0000-0000-0000E72D0000}"/>
    <cellStyle name="Заголовок 1 9_46EE.2011(v1.0)" xfId="11753" xr:uid="{00000000-0005-0000-0000-0000E82D0000}"/>
    <cellStyle name="Заголовок 2 10" xfId="11754" xr:uid="{00000000-0005-0000-0000-0000E92D0000}"/>
    <cellStyle name="Заголовок 2 11" xfId="11755" xr:uid="{00000000-0005-0000-0000-0000EA2D0000}"/>
    <cellStyle name="Заголовок 2 12" xfId="11756" xr:uid="{00000000-0005-0000-0000-0000EB2D0000}"/>
    <cellStyle name="Заголовок 2 2" xfId="11757" xr:uid="{00000000-0005-0000-0000-0000EC2D0000}"/>
    <cellStyle name="Заголовок 2 2 2" xfId="11758" xr:uid="{00000000-0005-0000-0000-0000ED2D0000}"/>
    <cellStyle name="Заголовок 2 2 2 2" xfId="11759" xr:uid="{00000000-0005-0000-0000-0000EE2D0000}"/>
    <cellStyle name="Заголовок 2 2 3" xfId="11760" xr:uid="{00000000-0005-0000-0000-0000EF2D0000}"/>
    <cellStyle name="Заголовок 2 2 3 2" xfId="11761" xr:uid="{00000000-0005-0000-0000-0000F02D0000}"/>
    <cellStyle name="Заголовок 2 2 4" xfId="11762" xr:uid="{00000000-0005-0000-0000-0000F12D0000}"/>
    <cellStyle name="Заголовок 2 2 4 2" xfId="11763" xr:uid="{00000000-0005-0000-0000-0000F22D0000}"/>
    <cellStyle name="Заголовок 2 2 5" xfId="11764" xr:uid="{00000000-0005-0000-0000-0000F32D0000}"/>
    <cellStyle name="Заголовок 2 2 5 2" xfId="11765" xr:uid="{00000000-0005-0000-0000-0000F42D0000}"/>
    <cellStyle name="Заголовок 2 2 6" xfId="11766" xr:uid="{00000000-0005-0000-0000-0000F52D0000}"/>
    <cellStyle name="Заголовок 2 2_46EE.2011(v1.0)" xfId="11767" xr:uid="{00000000-0005-0000-0000-0000F62D0000}"/>
    <cellStyle name="Заголовок 2 3" xfId="11768" xr:uid="{00000000-0005-0000-0000-0000F72D0000}"/>
    <cellStyle name="Заголовок 2 3 2" xfId="11769" xr:uid="{00000000-0005-0000-0000-0000F82D0000}"/>
    <cellStyle name="Заголовок 2 3_46EE.2011(v1.0)" xfId="11770" xr:uid="{00000000-0005-0000-0000-0000F92D0000}"/>
    <cellStyle name="Заголовок 2 4" xfId="11771" xr:uid="{00000000-0005-0000-0000-0000FA2D0000}"/>
    <cellStyle name="Заголовок 2 4 2" xfId="11772" xr:uid="{00000000-0005-0000-0000-0000FB2D0000}"/>
    <cellStyle name="Заголовок 2 4_46EE.2011(v1.0)" xfId="11773" xr:uid="{00000000-0005-0000-0000-0000FC2D0000}"/>
    <cellStyle name="Заголовок 2 5" xfId="11774" xr:uid="{00000000-0005-0000-0000-0000FD2D0000}"/>
    <cellStyle name="Заголовок 2 5 2" xfId="11775" xr:uid="{00000000-0005-0000-0000-0000FE2D0000}"/>
    <cellStyle name="Заголовок 2 5_46EE.2011(v1.0)" xfId="11776" xr:uid="{00000000-0005-0000-0000-0000FF2D0000}"/>
    <cellStyle name="Заголовок 2 6" xfId="11777" xr:uid="{00000000-0005-0000-0000-0000002E0000}"/>
    <cellStyle name="Заголовок 2 6 2" xfId="11778" xr:uid="{00000000-0005-0000-0000-0000012E0000}"/>
    <cellStyle name="Заголовок 2 6_46EE.2011(v1.0)" xfId="11779" xr:uid="{00000000-0005-0000-0000-0000022E0000}"/>
    <cellStyle name="Заголовок 2 7" xfId="11780" xr:uid="{00000000-0005-0000-0000-0000032E0000}"/>
    <cellStyle name="Заголовок 2 7 2" xfId="11781" xr:uid="{00000000-0005-0000-0000-0000042E0000}"/>
    <cellStyle name="Заголовок 2 7_46EE.2011(v1.0)" xfId="11782" xr:uid="{00000000-0005-0000-0000-0000052E0000}"/>
    <cellStyle name="Заголовок 2 8" xfId="11783" xr:uid="{00000000-0005-0000-0000-0000062E0000}"/>
    <cellStyle name="Заголовок 2 8 2" xfId="11784" xr:uid="{00000000-0005-0000-0000-0000072E0000}"/>
    <cellStyle name="Заголовок 2 8_46EE.2011(v1.0)" xfId="11785" xr:uid="{00000000-0005-0000-0000-0000082E0000}"/>
    <cellStyle name="Заголовок 2 9" xfId="11786" xr:uid="{00000000-0005-0000-0000-0000092E0000}"/>
    <cellStyle name="Заголовок 2 9 2" xfId="11787" xr:uid="{00000000-0005-0000-0000-00000A2E0000}"/>
    <cellStyle name="Заголовок 2 9_46EE.2011(v1.0)" xfId="11788" xr:uid="{00000000-0005-0000-0000-00000B2E0000}"/>
    <cellStyle name="Заголовок 3 10" xfId="11789" xr:uid="{00000000-0005-0000-0000-00000C2E0000}"/>
    <cellStyle name="Заголовок 3 11" xfId="11790" xr:uid="{00000000-0005-0000-0000-00000D2E0000}"/>
    <cellStyle name="Заголовок 3 12" xfId="11791" xr:uid="{00000000-0005-0000-0000-00000E2E0000}"/>
    <cellStyle name="Заголовок 3 2" xfId="11792" xr:uid="{00000000-0005-0000-0000-00000F2E0000}"/>
    <cellStyle name="Заголовок 3 2 2" xfId="11793" xr:uid="{00000000-0005-0000-0000-0000102E0000}"/>
    <cellStyle name="Заголовок 3 2 2 2" xfId="11794" xr:uid="{00000000-0005-0000-0000-0000112E0000}"/>
    <cellStyle name="Заголовок 3 2 3" xfId="11795" xr:uid="{00000000-0005-0000-0000-0000122E0000}"/>
    <cellStyle name="Заголовок 3 2 3 2" xfId="11796" xr:uid="{00000000-0005-0000-0000-0000132E0000}"/>
    <cellStyle name="Заголовок 3 2 4" xfId="11797" xr:uid="{00000000-0005-0000-0000-0000142E0000}"/>
    <cellStyle name="Заголовок 3 2 4 2" xfId="11798" xr:uid="{00000000-0005-0000-0000-0000152E0000}"/>
    <cellStyle name="Заголовок 3 2 5" xfId="11799" xr:uid="{00000000-0005-0000-0000-0000162E0000}"/>
    <cellStyle name="Заголовок 3 2 5 2" xfId="11800" xr:uid="{00000000-0005-0000-0000-0000172E0000}"/>
    <cellStyle name="Заголовок 3 2 6" xfId="11801" xr:uid="{00000000-0005-0000-0000-0000182E0000}"/>
    <cellStyle name="Заголовок 3 2_46EE.2011(v1.0)" xfId="11802" xr:uid="{00000000-0005-0000-0000-0000192E0000}"/>
    <cellStyle name="Заголовок 3 3" xfId="11803" xr:uid="{00000000-0005-0000-0000-00001A2E0000}"/>
    <cellStyle name="Заголовок 3 3 2" xfId="11804" xr:uid="{00000000-0005-0000-0000-00001B2E0000}"/>
    <cellStyle name="Заголовок 3 3_46EE.2011(v1.0)" xfId="11805" xr:uid="{00000000-0005-0000-0000-00001C2E0000}"/>
    <cellStyle name="Заголовок 3 4" xfId="11806" xr:uid="{00000000-0005-0000-0000-00001D2E0000}"/>
    <cellStyle name="Заголовок 3 4 2" xfId="11807" xr:uid="{00000000-0005-0000-0000-00001E2E0000}"/>
    <cellStyle name="Заголовок 3 4_46EE.2011(v1.0)" xfId="11808" xr:uid="{00000000-0005-0000-0000-00001F2E0000}"/>
    <cellStyle name="Заголовок 3 5" xfId="11809" xr:uid="{00000000-0005-0000-0000-0000202E0000}"/>
    <cellStyle name="Заголовок 3 5 2" xfId="11810" xr:uid="{00000000-0005-0000-0000-0000212E0000}"/>
    <cellStyle name="Заголовок 3 5_46EE.2011(v1.0)" xfId="11811" xr:uid="{00000000-0005-0000-0000-0000222E0000}"/>
    <cellStyle name="Заголовок 3 6" xfId="11812" xr:uid="{00000000-0005-0000-0000-0000232E0000}"/>
    <cellStyle name="Заголовок 3 6 2" xfId="11813" xr:uid="{00000000-0005-0000-0000-0000242E0000}"/>
    <cellStyle name="Заголовок 3 6_46EE.2011(v1.0)" xfId="11814" xr:uid="{00000000-0005-0000-0000-0000252E0000}"/>
    <cellStyle name="Заголовок 3 7" xfId="11815" xr:uid="{00000000-0005-0000-0000-0000262E0000}"/>
    <cellStyle name="Заголовок 3 7 2" xfId="11816" xr:uid="{00000000-0005-0000-0000-0000272E0000}"/>
    <cellStyle name="Заголовок 3 7_46EE.2011(v1.0)" xfId="11817" xr:uid="{00000000-0005-0000-0000-0000282E0000}"/>
    <cellStyle name="Заголовок 3 8" xfId="11818" xr:uid="{00000000-0005-0000-0000-0000292E0000}"/>
    <cellStyle name="Заголовок 3 8 2" xfId="11819" xr:uid="{00000000-0005-0000-0000-00002A2E0000}"/>
    <cellStyle name="Заголовок 3 8_46EE.2011(v1.0)" xfId="11820" xr:uid="{00000000-0005-0000-0000-00002B2E0000}"/>
    <cellStyle name="Заголовок 3 9" xfId="11821" xr:uid="{00000000-0005-0000-0000-00002C2E0000}"/>
    <cellStyle name="Заголовок 3 9 2" xfId="11822" xr:uid="{00000000-0005-0000-0000-00002D2E0000}"/>
    <cellStyle name="Заголовок 3 9_46EE.2011(v1.0)" xfId="11823" xr:uid="{00000000-0005-0000-0000-00002E2E0000}"/>
    <cellStyle name="Заголовок 4 10" xfId="11824" xr:uid="{00000000-0005-0000-0000-00002F2E0000}"/>
    <cellStyle name="Заголовок 4 11" xfId="11825" xr:uid="{00000000-0005-0000-0000-0000302E0000}"/>
    <cellStyle name="Заголовок 4 12" xfId="11826" xr:uid="{00000000-0005-0000-0000-0000312E0000}"/>
    <cellStyle name="Заголовок 4 2" xfId="11827" xr:uid="{00000000-0005-0000-0000-0000322E0000}"/>
    <cellStyle name="Заголовок 4 2 2" xfId="11828" xr:uid="{00000000-0005-0000-0000-0000332E0000}"/>
    <cellStyle name="Заголовок 4 2 2 2" xfId="11829" xr:uid="{00000000-0005-0000-0000-0000342E0000}"/>
    <cellStyle name="Заголовок 4 2 3" xfId="11830" xr:uid="{00000000-0005-0000-0000-0000352E0000}"/>
    <cellStyle name="Заголовок 4 2 3 2" xfId="11831" xr:uid="{00000000-0005-0000-0000-0000362E0000}"/>
    <cellStyle name="Заголовок 4 2 4" xfId="11832" xr:uid="{00000000-0005-0000-0000-0000372E0000}"/>
    <cellStyle name="Заголовок 4 2 4 2" xfId="11833" xr:uid="{00000000-0005-0000-0000-0000382E0000}"/>
    <cellStyle name="Заголовок 4 2 5" xfId="11834" xr:uid="{00000000-0005-0000-0000-0000392E0000}"/>
    <cellStyle name="Заголовок 4 2 5 2" xfId="11835" xr:uid="{00000000-0005-0000-0000-00003A2E0000}"/>
    <cellStyle name="Заголовок 4 2 6" xfId="11836" xr:uid="{00000000-0005-0000-0000-00003B2E0000}"/>
    <cellStyle name="Заголовок 4 3" xfId="11837" xr:uid="{00000000-0005-0000-0000-00003C2E0000}"/>
    <cellStyle name="Заголовок 4 3 2" xfId="11838" xr:uid="{00000000-0005-0000-0000-00003D2E0000}"/>
    <cellStyle name="Заголовок 4 4" xfId="11839" xr:uid="{00000000-0005-0000-0000-00003E2E0000}"/>
    <cellStyle name="Заголовок 4 4 2" xfId="11840" xr:uid="{00000000-0005-0000-0000-00003F2E0000}"/>
    <cellStyle name="Заголовок 4 5" xfId="11841" xr:uid="{00000000-0005-0000-0000-0000402E0000}"/>
    <cellStyle name="Заголовок 4 5 2" xfId="11842" xr:uid="{00000000-0005-0000-0000-0000412E0000}"/>
    <cellStyle name="Заголовок 4 6" xfId="11843" xr:uid="{00000000-0005-0000-0000-0000422E0000}"/>
    <cellStyle name="Заголовок 4 6 2" xfId="11844" xr:uid="{00000000-0005-0000-0000-0000432E0000}"/>
    <cellStyle name="Заголовок 4 7" xfId="11845" xr:uid="{00000000-0005-0000-0000-0000442E0000}"/>
    <cellStyle name="Заголовок 4 7 2" xfId="11846" xr:uid="{00000000-0005-0000-0000-0000452E0000}"/>
    <cellStyle name="Заголовок 4 8" xfId="11847" xr:uid="{00000000-0005-0000-0000-0000462E0000}"/>
    <cellStyle name="Заголовок 4 8 2" xfId="11848" xr:uid="{00000000-0005-0000-0000-0000472E0000}"/>
    <cellStyle name="Заголовок 4 9" xfId="11849" xr:uid="{00000000-0005-0000-0000-0000482E0000}"/>
    <cellStyle name="Заголовок 4 9 2" xfId="11850" xr:uid="{00000000-0005-0000-0000-0000492E0000}"/>
    <cellStyle name="Заголовок 5" xfId="11851" xr:uid="{00000000-0005-0000-0000-00004A2E0000}"/>
    <cellStyle name="ЗАГОЛОВОК1" xfId="11852" xr:uid="{00000000-0005-0000-0000-00004B2E0000}"/>
    <cellStyle name="ЗАГОЛОВОК2" xfId="11853" xr:uid="{00000000-0005-0000-0000-00004C2E0000}"/>
    <cellStyle name="ЗаголовокСтолбца" xfId="11854" xr:uid="{00000000-0005-0000-0000-00004D2E0000}"/>
    <cellStyle name="ЗаголовокСтолбца 10" xfId="11855" xr:uid="{00000000-0005-0000-0000-00004E2E0000}"/>
    <cellStyle name="ЗаголовокСтолбца 11" xfId="11856" xr:uid="{00000000-0005-0000-0000-00004F2E0000}"/>
    <cellStyle name="ЗаголовокСтолбца 12" xfId="11857" xr:uid="{00000000-0005-0000-0000-0000502E0000}"/>
    <cellStyle name="ЗаголовокСтолбца 13" xfId="11858" xr:uid="{00000000-0005-0000-0000-0000512E0000}"/>
    <cellStyle name="ЗаголовокСтолбца 14" xfId="11859" xr:uid="{00000000-0005-0000-0000-0000522E0000}"/>
    <cellStyle name="ЗаголовокСтолбца 15" xfId="11860" xr:uid="{00000000-0005-0000-0000-0000532E0000}"/>
    <cellStyle name="ЗаголовокСтолбца 16" xfId="11861" xr:uid="{00000000-0005-0000-0000-0000542E0000}"/>
    <cellStyle name="ЗаголовокСтолбца 17" xfId="11862" xr:uid="{00000000-0005-0000-0000-0000552E0000}"/>
    <cellStyle name="ЗаголовокСтолбца 18" xfId="11863" xr:uid="{00000000-0005-0000-0000-0000562E0000}"/>
    <cellStyle name="ЗаголовокСтолбца 19" xfId="11864" xr:uid="{00000000-0005-0000-0000-0000572E0000}"/>
    <cellStyle name="ЗаголовокСтолбца 2" xfId="11865" xr:uid="{00000000-0005-0000-0000-0000582E0000}"/>
    <cellStyle name="ЗаголовокСтолбца 2 10" xfId="11866" xr:uid="{00000000-0005-0000-0000-0000592E0000}"/>
    <cellStyle name="ЗаголовокСтолбца 2 11" xfId="11867" xr:uid="{00000000-0005-0000-0000-00005A2E0000}"/>
    <cellStyle name="ЗаголовокСтолбца 2 12" xfId="11868" xr:uid="{00000000-0005-0000-0000-00005B2E0000}"/>
    <cellStyle name="ЗаголовокСтолбца 2 13" xfId="11869" xr:uid="{00000000-0005-0000-0000-00005C2E0000}"/>
    <cellStyle name="ЗаголовокСтолбца 2 14" xfId="11870" xr:uid="{00000000-0005-0000-0000-00005D2E0000}"/>
    <cellStyle name="ЗаголовокСтолбца 2 15" xfId="11871" xr:uid="{00000000-0005-0000-0000-00005E2E0000}"/>
    <cellStyle name="ЗаголовокСтолбца 2 16" xfId="11872" xr:uid="{00000000-0005-0000-0000-00005F2E0000}"/>
    <cellStyle name="ЗаголовокСтолбца 2 17" xfId="11873" xr:uid="{00000000-0005-0000-0000-0000602E0000}"/>
    <cellStyle name="ЗаголовокСтолбца 2 18" xfId="11874" xr:uid="{00000000-0005-0000-0000-0000612E0000}"/>
    <cellStyle name="ЗаголовокСтолбца 2 19" xfId="11875" xr:uid="{00000000-0005-0000-0000-0000622E0000}"/>
    <cellStyle name="ЗаголовокСтолбца 2 2" xfId="11876" xr:uid="{00000000-0005-0000-0000-0000632E0000}"/>
    <cellStyle name="ЗаголовокСтолбца 2 20" xfId="11877" xr:uid="{00000000-0005-0000-0000-0000642E0000}"/>
    <cellStyle name="ЗаголовокСтолбца 2 21" xfId="11878" xr:uid="{00000000-0005-0000-0000-0000652E0000}"/>
    <cellStyle name="ЗаголовокСтолбца 2 22" xfId="11879" xr:uid="{00000000-0005-0000-0000-0000662E0000}"/>
    <cellStyle name="ЗаголовокСтолбца 2 3" xfId="11880" xr:uid="{00000000-0005-0000-0000-0000672E0000}"/>
    <cellStyle name="ЗаголовокСтолбца 2 4" xfId="11881" xr:uid="{00000000-0005-0000-0000-0000682E0000}"/>
    <cellStyle name="ЗаголовокСтолбца 2 5" xfId="11882" xr:uid="{00000000-0005-0000-0000-0000692E0000}"/>
    <cellStyle name="ЗаголовокСтолбца 2 6" xfId="11883" xr:uid="{00000000-0005-0000-0000-00006A2E0000}"/>
    <cellStyle name="ЗаголовокСтолбца 2 7" xfId="11884" xr:uid="{00000000-0005-0000-0000-00006B2E0000}"/>
    <cellStyle name="ЗаголовокСтолбца 2 8" xfId="11885" xr:uid="{00000000-0005-0000-0000-00006C2E0000}"/>
    <cellStyle name="ЗаголовокСтолбца 2 9" xfId="11886" xr:uid="{00000000-0005-0000-0000-00006D2E0000}"/>
    <cellStyle name="ЗаголовокСтолбца 20" xfId="11887" xr:uid="{00000000-0005-0000-0000-00006E2E0000}"/>
    <cellStyle name="ЗаголовокСтолбца 21" xfId="11888" xr:uid="{00000000-0005-0000-0000-00006F2E0000}"/>
    <cellStyle name="ЗаголовокСтолбца 22" xfId="11889" xr:uid="{00000000-0005-0000-0000-0000702E0000}"/>
    <cellStyle name="ЗаголовокСтолбца 23" xfId="11890" xr:uid="{00000000-0005-0000-0000-0000712E0000}"/>
    <cellStyle name="ЗаголовокСтолбца 24" xfId="11891" xr:uid="{00000000-0005-0000-0000-0000722E0000}"/>
    <cellStyle name="ЗаголовокСтолбца 25" xfId="11892" xr:uid="{00000000-0005-0000-0000-0000732E0000}"/>
    <cellStyle name="ЗаголовокСтолбца 26" xfId="11893" xr:uid="{00000000-0005-0000-0000-0000742E0000}"/>
    <cellStyle name="ЗаголовокСтолбца 27" xfId="11894" xr:uid="{00000000-0005-0000-0000-0000752E0000}"/>
    <cellStyle name="ЗаголовокСтолбца 28" xfId="11895" xr:uid="{00000000-0005-0000-0000-0000762E0000}"/>
    <cellStyle name="ЗаголовокСтолбца 29" xfId="11896" xr:uid="{00000000-0005-0000-0000-0000772E0000}"/>
    <cellStyle name="ЗаголовокСтолбца 3" xfId="11897" xr:uid="{00000000-0005-0000-0000-0000782E0000}"/>
    <cellStyle name="ЗаголовокСтолбца 3 10" xfId="11898" xr:uid="{00000000-0005-0000-0000-0000792E0000}"/>
    <cellStyle name="ЗаголовокСтолбца 3 11" xfId="11899" xr:uid="{00000000-0005-0000-0000-00007A2E0000}"/>
    <cellStyle name="ЗаголовокСтолбца 3 12" xfId="11900" xr:uid="{00000000-0005-0000-0000-00007B2E0000}"/>
    <cellStyle name="ЗаголовокСтолбца 3 13" xfId="11901" xr:uid="{00000000-0005-0000-0000-00007C2E0000}"/>
    <cellStyle name="ЗаголовокСтолбца 3 14" xfId="11902" xr:uid="{00000000-0005-0000-0000-00007D2E0000}"/>
    <cellStyle name="ЗаголовокСтолбца 3 15" xfId="11903" xr:uid="{00000000-0005-0000-0000-00007E2E0000}"/>
    <cellStyle name="ЗаголовокСтолбца 3 16" xfId="11904" xr:uid="{00000000-0005-0000-0000-00007F2E0000}"/>
    <cellStyle name="ЗаголовокСтолбца 3 17" xfId="11905" xr:uid="{00000000-0005-0000-0000-0000802E0000}"/>
    <cellStyle name="ЗаголовокСтолбца 3 18" xfId="11906" xr:uid="{00000000-0005-0000-0000-0000812E0000}"/>
    <cellStyle name="ЗаголовокСтолбца 3 19" xfId="11907" xr:uid="{00000000-0005-0000-0000-0000822E0000}"/>
    <cellStyle name="ЗаголовокСтолбца 3 2" xfId="11908" xr:uid="{00000000-0005-0000-0000-0000832E0000}"/>
    <cellStyle name="ЗаголовокСтолбца 3 20" xfId="11909" xr:uid="{00000000-0005-0000-0000-0000842E0000}"/>
    <cellStyle name="ЗаголовокСтолбца 3 21" xfId="11910" xr:uid="{00000000-0005-0000-0000-0000852E0000}"/>
    <cellStyle name="ЗаголовокСтолбца 3 22" xfId="11911" xr:uid="{00000000-0005-0000-0000-0000862E0000}"/>
    <cellStyle name="ЗаголовокСтолбца 3 23" xfId="11912" xr:uid="{00000000-0005-0000-0000-0000872E0000}"/>
    <cellStyle name="ЗаголовокСтолбца 3 3" xfId="11913" xr:uid="{00000000-0005-0000-0000-0000882E0000}"/>
    <cellStyle name="ЗаголовокСтолбца 3 4" xfId="11914" xr:uid="{00000000-0005-0000-0000-0000892E0000}"/>
    <cellStyle name="ЗаголовокСтолбца 3 5" xfId="11915" xr:uid="{00000000-0005-0000-0000-00008A2E0000}"/>
    <cellStyle name="ЗаголовокСтолбца 3 6" xfId="11916" xr:uid="{00000000-0005-0000-0000-00008B2E0000}"/>
    <cellStyle name="ЗаголовокСтолбца 3 7" xfId="11917" xr:uid="{00000000-0005-0000-0000-00008C2E0000}"/>
    <cellStyle name="ЗаголовокСтолбца 3 8" xfId="11918" xr:uid="{00000000-0005-0000-0000-00008D2E0000}"/>
    <cellStyle name="ЗаголовокСтолбца 3 9" xfId="11919" xr:uid="{00000000-0005-0000-0000-00008E2E0000}"/>
    <cellStyle name="ЗаголовокСтолбца 30" xfId="11920" xr:uid="{00000000-0005-0000-0000-00008F2E0000}"/>
    <cellStyle name="ЗаголовокСтолбца 31" xfId="11921" xr:uid="{00000000-0005-0000-0000-0000902E0000}"/>
    <cellStyle name="ЗаголовокСтолбца 32" xfId="11922" xr:uid="{00000000-0005-0000-0000-0000912E0000}"/>
    <cellStyle name="ЗаголовокСтолбца 33" xfId="11923" xr:uid="{00000000-0005-0000-0000-0000922E0000}"/>
    <cellStyle name="ЗаголовокСтолбца 34" xfId="11924" xr:uid="{00000000-0005-0000-0000-0000932E0000}"/>
    <cellStyle name="ЗаголовокСтолбца 35" xfId="11925" xr:uid="{00000000-0005-0000-0000-0000942E0000}"/>
    <cellStyle name="ЗаголовокСтолбца 35 2" xfId="11926" xr:uid="{00000000-0005-0000-0000-0000952E0000}"/>
    <cellStyle name="ЗаголовокСтолбца 4" xfId="11927" xr:uid="{00000000-0005-0000-0000-0000962E0000}"/>
    <cellStyle name="ЗаголовокСтолбца 4 10" xfId="11928" xr:uid="{00000000-0005-0000-0000-0000972E0000}"/>
    <cellStyle name="ЗаголовокСтолбца 4 11" xfId="11929" xr:uid="{00000000-0005-0000-0000-0000982E0000}"/>
    <cellStyle name="ЗаголовокСтолбца 4 12" xfId="11930" xr:uid="{00000000-0005-0000-0000-0000992E0000}"/>
    <cellStyle name="ЗаголовокСтолбца 4 13" xfId="11931" xr:uid="{00000000-0005-0000-0000-00009A2E0000}"/>
    <cellStyle name="ЗаголовокСтолбца 4 14" xfId="11932" xr:uid="{00000000-0005-0000-0000-00009B2E0000}"/>
    <cellStyle name="ЗаголовокСтолбца 4 15" xfId="11933" xr:uid="{00000000-0005-0000-0000-00009C2E0000}"/>
    <cellStyle name="ЗаголовокСтолбца 4 16" xfId="11934" xr:uid="{00000000-0005-0000-0000-00009D2E0000}"/>
    <cellStyle name="ЗаголовокСтолбца 4 17" xfId="11935" xr:uid="{00000000-0005-0000-0000-00009E2E0000}"/>
    <cellStyle name="ЗаголовокСтолбца 4 18" xfId="11936" xr:uid="{00000000-0005-0000-0000-00009F2E0000}"/>
    <cellStyle name="ЗаголовокСтолбца 4 19" xfId="11937" xr:uid="{00000000-0005-0000-0000-0000A02E0000}"/>
    <cellStyle name="ЗаголовокСтолбца 4 2" xfId="11938" xr:uid="{00000000-0005-0000-0000-0000A12E0000}"/>
    <cellStyle name="ЗаголовокСтолбца 4 20" xfId="11939" xr:uid="{00000000-0005-0000-0000-0000A22E0000}"/>
    <cellStyle name="ЗаголовокСтолбца 4 21" xfId="11940" xr:uid="{00000000-0005-0000-0000-0000A32E0000}"/>
    <cellStyle name="ЗаголовокСтолбца 4 22" xfId="11941" xr:uid="{00000000-0005-0000-0000-0000A42E0000}"/>
    <cellStyle name="ЗаголовокСтолбца 4 3" xfId="11942" xr:uid="{00000000-0005-0000-0000-0000A52E0000}"/>
    <cellStyle name="ЗаголовокСтолбца 4 4" xfId="11943" xr:uid="{00000000-0005-0000-0000-0000A62E0000}"/>
    <cellStyle name="ЗаголовокСтолбца 4 5" xfId="11944" xr:uid="{00000000-0005-0000-0000-0000A72E0000}"/>
    <cellStyle name="ЗаголовокСтолбца 4 6" xfId="11945" xr:uid="{00000000-0005-0000-0000-0000A82E0000}"/>
    <cellStyle name="ЗаголовокСтолбца 4 7" xfId="11946" xr:uid="{00000000-0005-0000-0000-0000A92E0000}"/>
    <cellStyle name="ЗаголовокСтолбца 4 8" xfId="11947" xr:uid="{00000000-0005-0000-0000-0000AA2E0000}"/>
    <cellStyle name="ЗаголовокСтолбца 4 9" xfId="11948" xr:uid="{00000000-0005-0000-0000-0000AB2E0000}"/>
    <cellStyle name="ЗаголовокСтолбца 5" xfId="11949" xr:uid="{00000000-0005-0000-0000-0000AC2E0000}"/>
    <cellStyle name="ЗаголовокСтолбца 5 10" xfId="11950" xr:uid="{00000000-0005-0000-0000-0000AD2E0000}"/>
    <cellStyle name="ЗаголовокСтолбца 5 11" xfId="11951" xr:uid="{00000000-0005-0000-0000-0000AE2E0000}"/>
    <cellStyle name="ЗаголовокСтолбца 5 12" xfId="11952" xr:uid="{00000000-0005-0000-0000-0000AF2E0000}"/>
    <cellStyle name="ЗаголовокСтолбца 5 13" xfId="11953" xr:uid="{00000000-0005-0000-0000-0000B02E0000}"/>
    <cellStyle name="ЗаголовокСтолбца 5 14" xfId="11954" xr:uid="{00000000-0005-0000-0000-0000B12E0000}"/>
    <cellStyle name="ЗаголовокСтолбца 5 15" xfId="11955" xr:uid="{00000000-0005-0000-0000-0000B22E0000}"/>
    <cellStyle name="ЗаголовокСтолбца 5 16" xfId="11956" xr:uid="{00000000-0005-0000-0000-0000B32E0000}"/>
    <cellStyle name="ЗаголовокСтолбца 5 17" xfId="11957" xr:uid="{00000000-0005-0000-0000-0000B42E0000}"/>
    <cellStyle name="ЗаголовокСтолбца 5 18" xfId="11958" xr:uid="{00000000-0005-0000-0000-0000B52E0000}"/>
    <cellStyle name="ЗаголовокСтолбца 5 19" xfId="11959" xr:uid="{00000000-0005-0000-0000-0000B62E0000}"/>
    <cellStyle name="ЗаголовокСтолбца 5 2" xfId="11960" xr:uid="{00000000-0005-0000-0000-0000B72E0000}"/>
    <cellStyle name="ЗаголовокСтолбца 5 20" xfId="11961" xr:uid="{00000000-0005-0000-0000-0000B82E0000}"/>
    <cellStyle name="ЗаголовокСтолбца 5 21" xfId="11962" xr:uid="{00000000-0005-0000-0000-0000B92E0000}"/>
    <cellStyle name="ЗаголовокСтолбца 5 22" xfId="11963" xr:uid="{00000000-0005-0000-0000-0000BA2E0000}"/>
    <cellStyle name="ЗаголовокСтолбца 5 3" xfId="11964" xr:uid="{00000000-0005-0000-0000-0000BB2E0000}"/>
    <cellStyle name="ЗаголовокСтолбца 5 4" xfId="11965" xr:uid="{00000000-0005-0000-0000-0000BC2E0000}"/>
    <cellStyle name="ЗаголовокСтолбца 5 5" xfId="11966" xr:uid="{00000000-0005-0000-0000-0000BD2E0000}"/>
    <cellStyle name="ЗаголовокСтолбца 5 6" xfId="11967" xr:uid="{00000000-0005-0000-0000-0000BE2E0000}"/>
    <cellStyle name="ЗаголовокСтолбца 5 7" xfId="11968" xr:uid="{00000000-0005-0000-0000-0000BF2E0000}"/>
    <cellStyle name="ЗаголовокСтолбца 5 8" xfId="11969" xr:uid="{00000000-0005-0000-0000-0000C02E0000}"/>
    <cellStyle name="ЗаголовокСтолбца 5 9" xfId="11970" xr:uid="{00000000-0005-0000-0000-0000C12E0000}"/>
    <cellStyle name="ЗаголовокСтолбца 6" xfId="11971" xr:uid="{00000000-0005-0000-0000-0000C22E0000}"/>
    <cellStyle name="ЗаголовокСтолбца 6 10" xfId="11972" xr:uid="{00000000-0005-0000-0000-0000C32E0000}"/>
    <cellStyle name="ЗаголовокСтолбца 6 11" xfId="11973" xr:uid="{00000000-0005-0000-0000-0000C42E0000}"/>
    <cellStyle name="ЗаголовокСтолбца 6 12" xfId="11974" xr:uid="{00000000-0005-0000-0000-0000C52E0000}"/>
    <cellStyle name="ЗаголовокСтолбца 6 13" xfId="11975" xr:uid="{00000000-0005-0000-0000-0000C62E0000}"/>
    <cellStyle name="ЗаголовокСтолбца 6 14" xfId="11976" xr:uid="{00000000-0005-0000-0000-0000C72E0000}"/>
    <cellStyle name="ЗаголовокСтолбца 6 15" xfId="11977" xr:uid="{00000000-0005-0000-0000-0000C82E0000}"/>
    <cellStyle name="ЗаголовокСтолбца 6 16" xfId="11978" xr:uid="{00000000-0005-0000-0000-0000C92E0000}"/>
    <cellStyle name="ЗаголовокСтолбца 6 17" xfId="11979" xr:uid="{00000000-0005-0000-0000-0000CA2E0000}"/>
    <cellStyle name="ЗаголовокСтолбца 6 18" xfId="11980" xr:uid="{00000000-0005-0000-0000-0000CB2E0000}"/>
    <cellStyle name="ЗаголовокСтолбца 6 19" xfId="11981" xr:uid="{00000000-0005-0000-0000-0000CC2E0000}"/>
    <cellStyle name="ЗаголовокСтолбца 6 2" xfId="11982" xr:uid="{00000000-0005-0000-0000-0000CD2E0000}"/>
    <cellStyle name="ЗаголовокСтолбца 6 20" xfId="11983" xr:uid="{00000000-0005-0000-0000-0000CE2E0000}"/>
    <cellStyle name="ЗаголовокСтолбца 6 21" xfId="11984" xr:uid="{00000000-0005-0000-0000-0000CF2E0000}"/>
    <cellStyle name="ЗаголовокСтолбца 6 22" xfId="11985" xr:uid="{00000000-0005-0000-0000-0000D02E0000}"/>
    <cellStyle name="ЗаголовокСтолбца 6 3" xfId="11986" xr:uid="{00000000-0005-0000-0000-0000D12E0000}"/>
    <cellStyle name="ЗаголовокСтолбца 6 4" xfId="11987" xr:uid="{00000000-0005-0000-0000-0000D22E0000}"/>
    <cellStyle name="ЗаголовокСтолбца 6 5" xfId="11988" xr:uid="{00000000-0005-0000-0000-0000D32E0000}"/>
    <cellStyle name="ЗаголовокСтолбца 6 6" xfId="11989" xr:uid="{00000000-0005-0000-0000-0000D42E0000}"/>
    <cellStyle name="ЗаголовокСтолбца 6 7" xfId="11990" xr:uid="{00000000-0005-0000-0000-0000D52E0000}"/>
    <cellStyle name="ЗаголовокСтолбца 6 8" xfId="11991" xr:uid="{00000000-0005-0000-0000-0000D62E0000}"/>
    <cellStyle name="ЗаголовокСтолбца 6 9" xfId="11992" xr:uid="{00000000-0005-0000-0000-0000D72E0000}"/>
    <cellStyle name="ЗаголовокСтолбца 7" xfId="11993" xr:uid="{00000000-0005-0000-0000-0000D82E0000}"/>
    <cellStyle name="ЗаголовокСтолбца 7 10" xfId="11994" xr:uid="{00000000-0005-0000-0000-0000D92E0000}"/>
    <cellStyle name="ЗаголовокСтолбца 7 11" xfId="11995" xr:uid="{00000000-0005-0000-0000-0000DA2E0000}"/>
    <cellStyle name="ЗаголовокСтолбца 7 12" xfId="11996" xr:uid="{00000000-0005-0000-0000-0000DB2E0000}"/>
    <cellStyle name="ЗаголовокСтолбца 7 13" xfId="11997" xr:uid="{00000000-0005-0000-0000-0000DC2E0000}"/>
    <cellStyle name="ЗаголовокСтолбца 7 14" xfId="11998" xr:uid="{00000000-0005-0000-0000-0000DD2E0000}"/>
    <cellStyle name="ЗаголовокСтолбца 7 15" xfId="11999" xr:uid="{00000000-0005-0000-0000-0000DE2E0000}"/>
    <cellStyle name="ЗаголовокСтолбца 7 16" xfId="12000" xr:uid="{00000000-0005-0000-0000-0000DF2E0000}"/>
    <cellStyle name="ЗаголовокСтолбца 7 17" xfId="12001" xr:uid="{00000000-0005-0000-0000-0000E02E0000}"/>
    <cellStyle name="ЗаголовокСтолбца 7 18" xfId="12002" xr:uid="{00000000-0005-0000-0000-0000E12E0000}"/>
    <cellStyle name="ЗаголовокСтолбца 7 19" xfId="12003" xr:uid="{00000000-0005-0000-0000-0000E22E0000}"/>
    <cellStyle name="ЗаголовокСтолбца 7 2" xfId="12004" xr:uid="{00000000-0005-0000-0000-0000E32E0000}"/>
    <cellStyle name="ЗаголовокСтолбца 7 20" xfId="12005" xr:uid="{00000000-0005-0000-0000-0000E42E0000}"/>
    <cellStyle name="ЗаголовокСтолбца 7 21" xfId="12006" xr:uid="{00000000-0005-0000-0000-0000E52E0000}"/>
    <cellStyle name="ЗаголовокСтолбца 7 22" xfId="12007" xr:uid="{00000000-0005-0000-0000-0000E62E0000}"/>
    <cellStyle name="ЗаголовокСтолбца 7 3" xfId="12008" xr:uid="{00000000-0005-0000-0000-0000E72E0000}"/>
    <cellStyle name="ЗаголовокСтолбца 7 4" xfId="12009" xr:uid="{00000000-0005-0000-0000-0000E82E0000}"/>
    <cellStyle name="ЗаголовокСтолбца 7 5" xfId="12010" xr:uid="{00000000-0005-0000-0000-0000E92E0000}"/>
    <cellStyle name="ЗаголовокСтолбца 7 6" xfId="12011" xr:uid="{00000000-0005-0000-0000-0000EA2E0000}"/>
    <cellStyle name="ЗаголовокСтолбца 7 7" xfId="12012" xr:uid="{00000000-0005-0000-0000-0000EB2E0000}"/>
    <cellStyle name="ЗаголовокСтолбца 7 8" xfId="12013" xr:uid="{00000000-0005-0000-0000-0000EC2E0000}"/>
    <cellStyle name="ЗаголовокСтолбца 7 9" xfId="12014" xr:uid="{00000000-0005-0000-0000-0000ED2E0000}"/>
    <cellStyle name="ЗаголовокСтолбца 8" xfId="12015" xr:uid="{00000000-0005-0000-0000-0000EE2E0000}"/>
    <cellStyle name="ЗаголовокСтолбца 8 10" xfId="12016" xr:uid="{00000000-0005-0000-0000-0000EF2E0000}"/>
    <cellStyle name="ЗаголовокСтолбца 8 11" xfId="12017" xr:uid="{00000000-0005-0000-0000-0000F02E0000}"/>
    <cellStyle name="ЗаголовокСтолбца 8 12" xfId="12018" xr:uid="{00000000-0005-0000-0000-0000F12E0000}"/>
    <cellStyle name="ЗаголовокСтолбца 8 13" xfId="12019" xr:uid="{00000000-0005-0000-0000-0000F22E0000}"/>
    <cellStyle name="ЗаголовокСтолбца 8 14" xfId="12020" xr:uid="{00000000-0005-0000-0000-0000F32E0000}"/>
    <cellStyle name="ЗаголовокСтолбца 8 15" xfId="12021" xr:uid="{00000000-0005-0000-0000-0000F42E0000}"/>
    <cellStyle name="ЗаголовокСтолбца 8 16" xfId="12022" xr:uid="{00000000-0005-0000-0000-0000F52E0000}"/>
    <cellStyle name="ЗаголовокСтолбца 8 17" xfId="12023" xr:uid="{00000000-0005-0000-0000-0000F62E0000}"/>
    <cellStyle name="ЗаголовокСтолбца 8 18" xfId="12024" xr:uid="{00000000-0005-0000-0000-0000F72E0000}"/>
    <cellStyle name="ЗаголовокСтолбца 8 19" xfId="12025" xr:uid="{00000000-0005-0000-0000-0000F82E0000}"/>
    <cellStyle name="ЗаголовокСтолбца 8 2" xfId="12026" xr:uid="{00000000-0005-0000-0000-0000F92E0000}"/>
    <cellStyle name="ЗаголовокСтолбца 8 20" xfId="12027" xr:uid="{00000000-0005-0000-0000-0000FA2E0000}"/>
    <cellStyle name="ЗаголовокСтолбца 8 21" xfId="12028" xr:uid="{00000000-0005-0000-0000-0000FB2E0000}"/>
    <cellStyle name="ЗаголовокСтолбца 8 22" xfId="12029" xr:uid="{00000000-0005-0000-0000-0000FC2E0000}"/>
    <cellStyle name="ЗаголовокСтолбца 8 3" xfId="12030" xr:uid="{00000000-0005-0000-0000-0000FD2E0000}"/>
    <cellStyle name="ЗаголовокСтолбца 8 4" xfId="12031" xr:uid="{00000000-0005-0000-0000-0000FE2E0000}"/>
    <cellStyle name="ЗаголовокСтолбца 8 5" xfId="12032" xr:uid="{00000000-0005-0000-0000-0000FF2E0000}"/>
    <cellStyle name="ЗаголовокСтолбца 8 6" xfId="12033" xr:uid="{00000000-0005-0000-0000-0000002F0000}"/>
    <cellStyle name="ЗаголовокСтолбца 8 7" xfId="12034" xr:uid="{00000000-0005-0000-0000-0000012F0000}"/>
    <cellStyle name="ЗаголовокСтолбца 8 8" xfId="12035" xr:uid="{00000000-0005-0000-0000-0000022F0000}"/>
    <cellStyle name="ЗаголовокСтолбца 8 9" xfId="12036" xr:uid="{00000000-0005-0000-0000-0000032F0000}"/>
    <cellStyle name="ЗаголовокСтолбца 9" xfId="12037" xr:uid="{00000000-0005-0000-0000-0000042F0000}"/>
    <cellStyle name="ЗаголовокСтолбца 9 10" xfId="12038" xr:uid="{00000000-0005-0000-0000-0000052F0000}"/>
    <cellStyle name="ЗаголовокСтолбца 9 11" xfId="12039" xr:uid="{00000000-0005-0000-0000-0000062F0000}"/>
    <cellStyle name="ЗаголовокСтолбца 9 12" xfId="12040" xr:uid="{00000000-0005-0000-0000-0000072F0000}"/>
    <cellStyle name="ЗаголовокСтолбца 9 13" xfId="12041" xr:uid="{00000000-0005-0000-0000-0000082F0000}"/>
    <cellStyle name="ЗаголовокСтолбца 9 14" xfId="12042" xr:uid="{00000000-0005-0000-0000-0000092F0000}"/>
    <cellStyle name="ЗаголовокСтолбца 9 15" xfId="12043" xr:uid="{00000000-0005-0000-0000-00000A2F0000}"/>
    <cellStyle name="ЗаголовокСтолбца 9 16" xfId="12044" xr:uid="{00000000-0005-0000-0000-00000B2F0000}"/>
    <cellStyle name="ЗаголовокСтолбца 9 17" xfId="12045" xr:uid="{00000000-0005-0000-0000-00000C2F0000}"/>
    <cellStyle name="ЗаголовокСтолбца 9 18" xfId="12046" xr:uid="{00000000-0005-0000-0000-00000D2F0000}"/>
    <cellStyle name="ЗаголовокСтолбца 9 19" xfId="12047" xr:uid="{00000000-0005-0000-0000-00000E2F0000}"/>
    <cellStyle name="ЗаголовокСтолбца 9 2" xfId="12048" xr:uid="{00000000-0005-0000-0000-00000F2F0000}"/>
    <cellStyle name="ЗаголовокСтолбца 9 20" xfId="12049" xr:uid="{00000000-0005-0000-0000-0000102F0000}"/>
    <cellStyle name="ЗаголовокСтолбца 9 21" xfId="12050" xr:uid="{00000000-0005-0000-0000-0000112F0000}"/>
    <cellStyle name="ЗаголовокСтолбца 9 22" xfId="12051" xr:uid="{00000000-0005-0000-0000-0000122F0000}"/>
    <cellStyle name="ЗаголовокСтолбца 9 3" xfId="12052" xr:uid="{00000000-0005-0000-0000-0000132F0000}"/>
    <cellStyle name="ЗаголовокСтолбца 9 4" xfId="12053" xr:uid="{00000000-0005-0000-0000-0000142F0000}"/>
    <cellStyle name="ЗаголовокСтолбца 9 5" xfId="12054" xr:uid="{00000000-0005-0000-0000-0000152F0000}"/>
    <cellStyle name="ЗаголовокСтолбца 9 6" xfId="12055" xr:uid="{00000000-0005-0000-0000-0000162F0000}"/>
    <cellStyle name="ЗаголовокСтолбца 9 7" xfId="12056" xr:uid="{00000000-0005-0000-0000-0000172F0000}"/>
    <cellStyle name="ЗаголовокСтолбца 9 8" xfId="12057" xr:uid="{00000000-0005-0000-0000-0000182F0000}"/>
    <cellStyle name="ЗаголовокСтолбца 9 9" xfId="12058" xr:uid="{00000000-0005-0000-0000-0000192F0000}"/>
    <cellStyle name="Защитный" xfId="12059" xr:uid="{00000000-0005-0000-0000-00001A2F0000}"/>
    <cellStyle name="Защитный 2" xfId="12060" xr:uid="{00000000-0005-0000-0000-00001B2F0000}"/>
    <cellStyle name="Защитный 2 2" xfId="12061" xr:uid="{00000000-0005-0000-0000-00001C2F0000}"/>
    <cellStyle name="Защитный 3" xfId="12062" xr:uid="{00000000-0005-0000-0000-00001D2F0000}"/>
    <cellStyle name="Защитный 4" xfId="12063" xr:uid="{00000000-0005-0000-0000-00001E2F0000}"/>
    <cellStyle name="Защитный 5" xfId="12064" xr:uid="{00000000-0005-0000-0000-00001F2F0000}"/>
    <cellStyle name="Значение" xfId="12065" xr:uid="{00000000-0005-0000-0000-0000202F0000}"/>
    <cellStyle name="Значение 2" xfId="12066" xr:uid="{00000000-0005-0000-0000-0000212F0000}"/>
    <cellStyle name="Значение 2 2" xfId="12067" xr:uid="{00000000-0005-0000-0000-0000222F0000}"/>
    <cellStyle name="Значение 2 3" xfId="12068" xr:uid="{00000000-0005-0000-0000-0000232F0000}"/>
    <cellStyle name="Значение 2 4" xfId="12069" xr:uid="{00000000-0005-0000-0000-0000242F0000}"/>
    <cellStyle name="Значение 2 5" xfId="12070" xr:uid="{00000000-0005-0000-0000-0000252F0000}"/>
    <cellStyle name="Значение 2 6" xfId="12071" xr:uid="{00000000-0005-0000-0000-0000262F0000}"/>
    <cellStyle name="Значение 3" xfId="12072" xr:uid="{00000000-0005-0000-0000-0000272F0000}"/>
    <cellStyle name="Значение 3 10" xfId="12073" xr:uid="{00000000-0005-0000-0000-0000282F0000}"/>
    <cellStyle name="Значение 3 11" xfId="12074" xr:uid="{00000000-0005-0000-0000-0000292F0000}"/>
    <cellStyle name="Значение 3 12" xfId="12075" xr:uid="{00000000-0005-0000-0000-00002A2F0000}"/>
    <cellStyle name="Значение 3 13" xfId="12076" xr:uid="{00000000-0005-0000-0000-00002B2F0000}"/>
    <cellStyle name="Значение 3 14" xfId="12077" xr:uid="{00000000-0005-0000-0000-00002C2F0000}"/>
    <cellStyle name="Значение 3 15" xfId="12078" xr:uid="{00000000-0005-0000-0000-00002D2F0000}"/>
    <cellStyle name="Значение 3 2" xfId="12079" xr:uid="{00000000-0005-0000-0000-00002E2F0000}"/>
    <cellStyle name="Значение 3 3" xfId="12080" xr:uid="{00000000-0005-0000-0000-00002F2F0000}"/>
    <cellStyle name="Значение 3 4" xfId="12081" xr:uid="{00000000-0005-0000-0000-0000302F0000}"/>
    <cellStyle name="Значение 3 5" xfId="12082" xr:uid="{00000000-0005-0000-0000-0000312F0000}"/>
    <cellStyle name="Значение 3 6" xfId="12083" xr:uid="{00000000-0005-0000-0000-0000322F0000}"/>
    <cellStyle name="Значение 3 7" xfId="12084" xr:uid="{00000000-0005-0000-0000-0000332F0000}"/>
    <cellStyle name="Значение 3 8" xfId="12085" xr:uid="{00000000-0005-0000-0000-0000342F0000}"/>
    <cellStyle name="Значение 3 9" xfId="12086" xr:uid="{00000000-0005-0000-0000-0000352F0000}"/>
    <cellStyle name="Значение 4" xfId="12087" xr:uid="{00000000-0005-0000-0000-0000362F0000}"/>
    <cellStyle name="Значение 4 2" xfId="12088" xr:uid="{00000000-0005-0000-0000-0000372F0000}"/>
    <cellStyle name="Значение 5" xfId="12089" xr:uid="{00000000-0005-0000-0000-0000382F0000}"/>
    <cellStyle name="Значение 6" xfId="12090" xr:uid="{00000000-0005-0000-0000-0000392F0000}"/>
    <cellStyle name="Значение 7" xfId="12091" xr:uid="{00000000-0005-0000-0000-00003A2F0000}"/>
    <cellStyle name="Значение 8" xfId="12092" xr:uid="{00000000-0005-0000-0000-00003B2F0000}"/>
    <cellStyle name="Зоголовок" xfId="12093" xr:uid="{00000000-0005-0000-0000-00003C2F0000}"/>
    <cellStyle name="Зоголовок 2" xfId="12094" xr:uid="{00000000-0005-0000-0000-00003D2F0000}"/>
    <cellStyle name="зуксуте" xfId="12095" xr:uid="{00000000-0005-0000-0000-00003E2F0000}"/>
    <cellStyle name="зфпуруфвштп" xfId="12096" xr:uid="{00000000-0005-0000-0000-00003F2F0000}"/>
    <cellStyle name="идгу" xfId="12097" xr:uid="{00000000-0005-0000-0000-0000402F0000}"/>
    <cellStyle name="Итог 10" xfId="12098" xr:uid="{00000000-0005-0000-0000-0000412F0000}"/>
    <cellStyle name="Итог 10 2" xfId="12099" xr:uid="{00000000-0005-0000-0000-0000422F0000}"/>
    <cellStyle name="Итог 11" xfId="12100" xr:uid="{00000000-0005-0000-0000-0000432F0000}"/>
    <cellStyle name="Итог 11 2" xfId="12101" xr:uid="{00000000-0005-0000-0000-0000442F0000}"/>
    <cellStyle name="Итог 12" xfId="12102" xr:uid="{00000000-0005-0000-0000-0000452F0000}"/>
    <cellStyle name="Итог 13" xfId="12103" xr:uid="{00000000-0005-0000-0000-0000462F0000}"/>
    <cellStyle name="Итог 2" xfId="12104" xr:uid="{00000000-0005-0000-0000-0000472F0000}"/>
    <cellStyle name="Итог 2 10" xfId="12105" xr:uid="{00000000-0005-0000-0000-0000482F0000}"/>
    <cellStyle name="Итог 2 10 10" xfId="12106" xr:uid="{00000000-0005-0000-0000-0000492F0000}"/>
    <cellStyle name="Итог 2 10 2" xfId="12107" xr:uid="{00000000-0005-0000-0000-00004A2F0000}"/>
    <cellStyle name="Итог 2 10 3" xfId="12108" xr:uid="{00000000-0005-0000-0000-00004B2F0000}"/>
    <cellStyle name="Итог 2 10 4" xfId="12109" xr:uid="{00000000-0005-0000-0000-00004C2F0000}"/>
    <cellStyle name="Итог 2 10 5" xfId="12110" xr:uid="{00000000-0005-0000-0000-00004D2F0000}"/>
    <cellStyle name="Итог 2 10 6" xfId="12111" xr:uid="{00000000-0005-0000-0000-00004E2F0000}"/>
    <cellStyle name="Итог 2 10 7" xfId="12112" xr:uid="{00000000-0005-0000-0000-00004F2F0000}"/>
    <cellStyle name="Итог 2 10 8" xfId="12113" xr:uid="{00000000-0005-0000-0000-0000502F0000}"/>
    <cellStyle name="Итог 2 10 9" xfId="12114" xr:uid="{00000000-0005-0000-0000-0000512F0000}"/>
    <cellStyle name="Итог 2 11" xfId="12115" xr:uid="{00000000-0005-0000-0000-0000522F0000}"/>
    <cellStyle name="Итог 2 12" xfId="12116" xr:uid="{00000000-0005-0000-0000-0000532F0000}"/>
    <cellStyle name="Итог 2 13" xfId="12117" xr:uid="{00000000-0005-0000-0000-0000542F0000}"/>
    <cellStyle name="Итог 2 2" xfId="12118" xr:uid="{00000000-0005-0000-0000-0000552F0000}"/>
    <cellStyle name="Итог 2 2 2" xfId="12119" xr:uid="{00000000-0005-0000-0000-0000562F0000}"/>
    <cellStyle name="Итог 2 2 2 10" xfId="12120" xr:uid="{00000000-0005-0000-0000-0000572F0000}"/>
    <cellStyle name="Итог 2 2 2 2" xfId="12121" xr:uid="{00000000-0005-0000-0000-0000582F0000}"/>
    <cellStyle name="Итог 2 2 2 3" xfId="12122" xr:uid="{00000000-0005-0000-0000-0000592F0000}"/>
    <cellStyle name="Итог 2 2 2 4" xfId="12123" xr:uid="{00000000-0005-0000-0000-00005A2F0000}"/>
    <cellStyle name="Итог 2 2 2 5" xfId="12124" xr:uid="{00000000-0005-0000-0000-00005B2F0000}"/>
    <cellStyle name="Итог 2 2 2 6" xfId="12125" xr:uid="{00000000-0005-0000-0000-00005C2F0000}"/>
    <cellStyle name="Итог 2 2 2 7" xfId="12126" xr:uid="{00000000-0005-0000-0000-00005D2F0000}"/>
    <cellStyle name="Итог 2 2 2 8" xfId="12127" xr:uid="{00000000-0005-0000-0000-00005E2F0000}"/>
    <cellStyle name="Итог 2 2 2 9" xfId="12128" xr:uid="{00000000-0005-0000-0000-00005F2F0000}"/>
    <cellStyle name="Итог 2 2 3" xfId="12129" xr:uid="{00000000-0005-0000-0000-0000602F0000}"/>
    <cellStyle name="Итог 2 2 3 10" xfId="12130" xr:uid="{00000000-0005-0000-0000-0000612F0000}"/>
    <cellStyle name="Итог 2 2 3 11" xfId="12131" xr:uid="{00000000-0005-0000-0000-0000622F0000}"/>
    <cellStyle name="Итог 2 2 3 12" xfId="12132" xr:uid="{00000000-0005-0000-0000-0000632F0000}"/>
    <cellStyle name="Итог 2 2 3 2" xfId="12133" xr:uid="{00000000-0005-0000-0000-0000642F0000}"/>
    <cellStyle name="Итог 2 2 3 3" xfId="12134" xr:uid="{00000000-0005-0000-0000-0000652F0000}"/>
    <cellStyle name="Итог 2 2 3 4" xfId="12135" xr:uid="{00000000-0005-0000-0000-0000662F0000}"/>
    <cellStyle name="Итог 2 2 3 5" xfId="12136" xr:uid="{00000000-0005-0000-0000-0000672F0000}"/>
    <cellStyle name="Итог 2 2 3 6" xfId="12137" xr:uid="{00000000-0005-0000-0000-0000682F0000}"/>
    <cellStyle name="Итог 2 2 3 7" xfId="12138" xr:uid="{00000000-0005-0000-0000-0000692F0000}"/>
    <cellStyle name="Итог 2 2 3 8" xfId="12139" xr:uid="{00000000-0005-0000-0000-00006A2F0000}"/>
    <cellStyle name="Итог 2 2 3 9" xfId="12140" xr:uid="{00000000-0005-0000-0000-00006B2F0000}"/>
    <cellStyle name="Итог 2 2 4" xfId="12141" xr:uid="{00000000-0005-0000-0000-00006C2F0000}"/>
    <cellStyle name="Итог 2 2 4 10" xfId="12142" xr:uid="{00000000-0005-0000-0000-00006D2F0000}"/>
    <cellStyle name="Итог 2 2 4 11" xfId="12143" xr:uid="{00000000-0005-0000-0000-00006E2F0000}"/>
    <cellStyle name="Итог 2 2 4 12" xfId="12144" xr:uid="{00000000-0005-0000-0000-00006F2F0000}"/>
    <cellStyle name="Итог 2 2 4 2" xfId="12145" xr:uid="{00000000-0005-0000-0000-0000702F0000}"/>
    <cellStyle name="Итог 2 2 4 3" xfId="12146" xr:uid="{00000000-0005-0000-0000-0000712F0000}"/>
    <cellStyle name="Итог 2 2 4 4" xfId="12147" xr:uid="{00000000-0005-0000-0000-0000722F0000}"/>
    <cellStyle name="Итог 2 2 4 5" xfId="12148" xr:uid="{00000000-0005-0000-0000-0000732F0000}"/>
    <cellStyle name="Итог 2 2 4 6" xfId="12149" xr:uid="{00000000-0005-0000-0000-0000742F0000}"/>
    <cellStyle name="Итог 2 2 4 7" xfId="12150" xr:uid="{00000000-0005-0000-0000-0000752F0000}"/>
    <cellStyle name="Итог 2 2 4 8" xfId="12151" xr:uid="{00000000-0005-0000-0000-0000762F0000}"/>
    <cellStyle name="Итог 2 2 4 9" xfId="12152" xr:uid="{00000000-0005-0000-0000-0000772F0000}"/>
    <cellStyle name="Итог 2 2 5" xfId="12153" xr:uid="{00000000-0005-0000-0000-0000782F0000}"/>
    <cellStyle name="Итог 2 2 5 10" xfId="12154" xr:uid="{00000000-0005-0000-0000-0000792F0000}"/>
    <cellStyle name="Итог 2 2 5 2" xfId="12155" xr:uid="{00000000-0005-0000-0000-00007A2F0000}"/>
    <cellStyle name="Итог 2 2 5 3" xfId="12156" xr:uid="{00000000-0005-0000-0000-00007B2F0000}"/>
    <cellStyle name="Итог 2 2 5 4" xfId="12157" xr:uid="{00000000-0005-0000-0000-00007C2F0000}"/>
    <cellStyle name="Итог 2 2 5 5" xfId="12158" xr:uid="{00000000-0005-0000-0000-00007D2F0000}"/>
    <cellStyle name="Итог 2 2 5 6" xfId="12159" xr:uid="{00000000-0005-0000-0000-00007E2F0000}"/>
    <cellStyle name="Итог 2 2 5 7" xfId="12160" xr:uid="{00000000-0005-0000-0000-00007F2F0000}"/>
    <cellStyle name="Итог 2 2 5 8" xfId="12161" xr:uid="{00000000-0005-0000-0000-0000802F0000}"/>
    <cellStyle name="Итог 2 2 5 9" xfId="12162" xr:uid="{00000000-0005-0000-0000-0000812F0000}"/>
    <cellStyle name="Итог 2 2 6" xfId="12163" xr:uid="{00000000-0005-0000-0000-0000822F0000}"/>
    <cellStyle name="Итог 2 2 6 10" xfId="12164" xr:uid="{00000000-0005-0000-0000-0000832F0000}"/>
    <cellStyle name="Итог 2 2 6 2" xfId="12165" xr:uid="{00000000-0005-0000-0000-0000842F0000}"/>
    <cellStyle name="Итог 2 2 6 3" xfId="12166" xr:uid="{00000000-0005-0000-0000-0000852F0000}"/>
    <cellStyle name="Итог 2 2 6 4" xfId="12167" xr:uid="{00000000-0005-0000-0000-0000862F0000}"/>
    <cellStyle name="Итог 2 2 6 5" xfId="12168" xr:uid="{00000000-0005-0000-0000-0000872F0000}"/>
    <cellStyle name="Итог 2 2 6 6" xfId="12169" xr:uid="{00000000-0005-0000-0000-0000882F0000}"/>
    <cellStyle name="Итог 2 2 6 7" xfId="12170" xr:uid="{00000000-0005-0000-0000-0000892F0000}"/>
    <cellStyle name="Итог 2 2 6 8" xfId="12171" xr:uid="{00000000-0005-0000-0000-00008A2F0000}"/>
    <cellStyle name="Итог 2 2 6 9" xfId="12172" xr:uid="{00000000-0005-0000-0000-00008B2F0000}"/>
    <cellStyle name="Итог 2 2 7" xfId="12173" xr:uid="{00000000-0005-0000-0000-00008C2F0000}"/>
    <cellStyle name="Итог 2 2 8" xfId="12174" xr:uid="{00000000-0005-0000-0000-00008D2F0000}"/>
    <cellStyle name="Итог 2 2 9" xfId="12175" xr:uid="{00000000-0005-0000-0000-00008E2F0000}"/>
    <cellStyle name="Итог 2 3" xfId="12176" xr:uid="{00000000-0005-0000-0000-00008F2F0000}"/>
    <cellStyle name="Итог 2 3 2" xfId="12177" xr:uid="{00000000-0005-0000-0000-0000902F0000}"/>
    <cellStyle name="Итог 2 3 2 10" xfId="12178" xr:uid="{00000000-0005-0000-0000-0000912F0000}"/>
    <cellStyle name="Итог 2 3 2 2" xfId="12179" xr:uid="{00000000-0005-0000-0000-0000922F0000}"/>
    <cellStyle name="Итог 2 3 2 3" xfId="12180" xr:uid="{00000000-0005-0000-0000-0000932F0000}"/>
    <cellStyle name="Итог 2 3 2 4" xfId="12181" xr:uid="{00000000-0005-0000-0000-0000942F0000}"/>
    <cellStyle name="Итог 2 3 2 5" xfId="12182" xr:uid="{00000000-0005-0000-0000-0000952F0000}"/>
    <cellStyle name="Итог 2 3 2 6" xfId="12183" xr:uid="{00000000-0005-0000-0000-0000962F0000}"/>
    <cellStyle name="Итог 2 3 2 7" xfId="12184" xr:uid="{00000000-0005-0000-0000-0000972F0000}"/>
    <cellStyle name="Итог 2 3 2 8" xfId="12185" xr:uid="{00000000-0005-0000-0000-0000982F0000}"/>
    <cellStyle name="Итог 2 3 2 9" xfId="12186" xr:uid="{00000000-0005-0000-0000-0000992F0000}"/>
    <cellStyle name="Итог 2 3 3" xfId="12187" xr:uid="{00000000-0005-0000-0000-00009A2F0000}"/>
    <cellStyle name="Итог 2 3 3 10" xfId="12188" xr:uid="{00000000-0005-0000-0000-00009B2F0000}"/>
    <cellStyle name="Итог 2 3 3 11" xfId="12189" xr:uid="{00000000-0005-0000-0000-00009C2F0000}"/>
    <cellStyle name="Итог 2 3 3 12" xfId="12190" xr:uid="{00000000-0005-0000-0000-00009D2F0000}"/>
    <cellStyle name="Итог 2 3 3 2" xfId="12191" xr:uid="{00000000-0005-0000-0000-00009E2F0000}"/>
    <cellStyle name="Итог 2 3 3 3" xfId="12192" xr:uid="{00000000-0005-0000-0000-00009F2F0000}"/>
    <cellStyle name="Итог 2 3 3 4" xfId="12193" xr:uid="{00000000-0005-0000-0000-0000A02F0000}"/>
    <cellStyle name="Итог 2 3 3 5" xfId="12194" xr:uid="{00000000-0005-0000-0000-0000A12F0000}"/>
    <cellStyle name="Итог 2 3 3 6" xfId="12195" xr:uid="{00000000-0005-0000-0000-0000A22F0000}"/>
    <cellStyle name="Итог 2 3 3 7" xfId="12196" xr:uid="{00000000-0005-0000-0000-0000A32F0000}"/>
    <cellStyle name="Итог 2 3 3 8" xfId="12197" xr:uid="{00000000-0005-0000-0000-0000A42F0000}"/>
    <cellStyle name="Итог 2 3 3 9" xfId="12198" xr:uid="{00000000-0005-0000-0000-0000A52F0000}"/>
    <cellStyle name="Итог 2 3 4" xfId="12199" xr:uid="{00000000-0005-0000-0000-0000A62F0000}"/>
    <cellStyle name="Итог 2 3 4 10" xfId="12200" xr:uid="{00000000-0005-0000-0000-0000A72F0000}"/>
    <cellStyle name="Итог 2 3 4 11" xfId="12201" xr:uid="{00000000-0005-0000-0000-0000A82F0000}"/>
    <cellStyle name="Итог 2 3 4 12" xfId="12202" xr:uid="{00000000-0005-0000-0000-0000A92F0000}"/>
    <cellStyle name="Итог 2 3 4 2" xfId="12203" xr:uid="{00000000-0005-0000-0000-0000AA2F0000}"/>
    <cellStyle name="Итог 2 3 4 3" xfId="12204" xr:uid="{00000000-0005-0000-0000-0000AB2F0000}"/>
    <cellStyle name="Итог 2 3 4 4" xfId="12205" xr:uid="{00000000-0005-0000-0000-0000AC2F0000}"/>
    <cellStyle name="Итог 2 3 4 5" xfId="12206" xr:uid="{00000000-0005-0000-0000-0000AD2F0000}"/>
    <cellStyle name="Итог 2 3 4 6" xfId="12207" xr:uid="{00000000-0005-0000-0000-0000AE2F0000}"/>
    <cellStyle name="Итог 2 3 4 7" xfId="12208" xr:uid="{00000000-0005-0000-0000-0000AF2F0000}"/>
    <cellStyle name="Итог 2 3 4 8" xfId="12209" xr:uid="{00000000-0005-0000-0000-0000B02F0000}"/>
    <cellStyle name="Итог 2 3 4 9" xfId="12210" xr:uid="{00000000-0005-0000-0000-0000B12F0000}"/>
    <cellStyle name="Итог 2 3 5" xfId="12211" xr:uid="{00000000-0005-0000-0000-0000B22F0000}"/>
    <cellStyle name="Итог 2 3 5 10" xfId="12212" xr:uid="{00000000-0005-0000-0000-0000B32F0000}"/>
    <cellStyle name="Итог 2 3 5 2" xfId="12213" xr:uid="{00000000-0005-0000-0000-0000B42F0000}"/>
    <cellStyle name="Итог 2 3 5 3" xfId="12214" xr:uid="{00000000-0005-0000-0000-0000B52F0000}"/>
    <cellStyle name="Итог 2 3 5 4" xfId="12215" xr:uid="{00000000-0005-0000-0000-0000B62F0000}"/>
    <cellStyle name="Итог 2 3 5 5" xfId="12216" xr:uid="{00000000-0005-0000-0000-0000B72F0000}"/>
    <cellStyle name="Итог 2 3 5 6" xfId="12217" xr:uid="{00000000-0005-0000-0000-0000B82F0000}"/>
    <cellStyle name="Итог 2 3 5 7" xfId="12218" xr:uid="{00000000-0005-0000-0000-0000B92F0000}"/>
    <cellStyle name="Итог 2 3 5 8" xfId="12219" xr:uid="{00000000-0005-0000-0000-0000BA2F0000}"/>
    <cellStyle name="Итог 2 3 5 9" xfId="12220" xr:uid="{00000000-0005-0000-0000-0000BB2F0000}"/>
    <cellStyle name="Итог 2 3 6" xfId="12221" xr:uid="{00000000-0005-0000-0000-0000BC2F0000}"/>
    <cellStyle name="Итог 2 3 6 10" xfId="12222" xr:uid="{00000000-0005-0000-0000-0000BD2F0000}"/>
    <cellStyle name="Итог 2 3 6 2" xfId="12223" xr:uid="{00000000-0005-0000-0000-0000BE2F0000}"/>
    <cellStyle name="Итог 2 3 6 3" xfId="12224" xr:uid="{00000000-0005-0000-0000-0000BF2F0000}"/>
    <cellStyle name="Итог 2 3 6 4" xfId="12225" xr:uid="{00000000-0005-0000-0000-0000C02F0000}"/>
    <cellStyle name="Итог 2 3 6 5" xfId="12226" xr:uid="{00000000-0005-0000-0000-0000C12F0000}"/>
    <cellStyle name="Итог 2 3 6 6" xfId="12227" xr:uid="{00000000-0005-0000-0000-0000C22F0000}"/>
    <cellStyle name="Итог 2 3 6 7" xfId="12228" xr:uid="{00000000-0005-0000-0000-0000C32F0000}"/>
    <cellStyle name="Итог 2 3 6 8" xfId="12229" xr:uid="{00000000-0005-0000-0000-0000C42F0000}"/>
    <cellStyle name="Итог 2 3 6 9" xfId="12230" xr:uid="{00000000-0005-0000-0000-0000C52F0000}"/>
    <cellStyle name="Итог 2 3 7" xfId="12231" xr:uid="{00000000-0005-0000-0000-0000C62F0000}"/>
    <cellStyle name="Итог 2 3 8" xfId="12232" xr:uid="{00000000-0005-0000-0000-0000C72F0000}"/>
    <cellStyle name="Итог 2 3 9" xfId="12233" xr:uid="{00000000-0005-0000-0000-0000C82F0000}"/>
    <cellStyle name="Итог 2 4" xfId="12234" xr:uid="{00000000-0005-0000-0000-0000C92F0000}"/>
    <cellStyle name="Итог 2 4 2" xfId="12235" xr:uid="{00000000-0005-0000-0000-0000CA2F0000}"/>
    <cellStyle name="Итог 2 4 2 10" xfId="12236" xr:uid="{00000000-0005-0000-0000-0000CB2F0000}"/>
    <cellStyle name="Итог 2 4 2 2" xfId="12237" xr:uid="{00000000-0005-0000-0000-0000CC2F0000}"/>
    <cellStyle name="Итог 2 4 2 3" xfId="12238" xr:uid="{00000000-0005-0000-0000-0000CD2F0000}"/>
    <cellStyle name="Итог 2 4 2 4" xfId="12239" xr:uid="{00000000-0005-0000-0000-0000CE2F0000}"/>
    <cellStyle name="Итог 2 4 2 5" xfId="12240" xr:uid="{00000000-0005-0000-0000-0000CF2F0000}"/>
    <cellStyle name="Итог 2 4 2 6" xfId="12241" xr:uid="{00000000-0005-0000-0000-0000D02F0000}"/>
    <cellStyle name="Итог 2 4 2 7" xfId="12242" xr:uid="{00000000-0005-0000-0000-0000D12F0000}"/>
    <cellStyle name="Итог 2 4 2 8" xfId="12243" xr:uid="{00000000-0005-0000-0000-0000D22F0000}"/>
    <cellStyle name="Итог 2 4 2 9" xfId="12244" xr:uid="{00000000-0005-0000-0000-0000D32F0000}"/>
    <cellStyle name="Итог 2 4 3" xfId="12245" xr:uid="{00000000-0005-0000-0000-0000D42F0000}"/>
    <cellStyle name="Итог 2 4 3 10" xfId="12246" xr:uid="{00000000-0005-0000-0000-0000D52F0000}"/>
    <cellStyle name="Итог 2 4 3 11" xfId="12247" xr:uid="{00000000-0005-0000-0000-0000D62F0000}"/>
    <cellStyle name="Итог 2 4 3 12" xfId="12248" xr:uid="{00000000-0005-0000-0000-0000D72F0000}"/>
    <cellStyle name="Итог 2 4 3 2" xfId="12249" xr:uid="{00000000-0005-0000-0000-0000D82F0000}"/>
    <cellStyle name="Итог 2 4 3 3" xfId="12250" xr:uid="{00000000-0005-0000-0000-0000D92F0000}"/>
    <cellStyle name="Итог 2 4 3 4" xfId="12251" xr:uid="{00000000-0005-0000-0000-0000DA2F0000}"/>
    <cellStyle name="Итог 2 4 3 5" xfId="12252" xr:uid="{00000000-0005-0000-0000-0000DB2F0000}"/>
    <cellStyle name="Итог 2 4 3 6" xfId="12253" xr:uid="{00000000-0005-0000-0000-0000DC2F0000}"/>
    <cellStyle name="Итог 2 4 3 7" xfId="12254" xr:uid="{00000000-0005-0000-0000-0000DD2F0000}"/>
    <cellStyle name="Итог 2 4 3 8" xfId="12255" xr:uid="{00000000-0005-0000-0000-0000DE2F0000}"/>
    <cellStyle name="Итог 2 4 3 9" xfId="12256" xr:uid="{00000000-0005-0000-0000-0000DF2F0000}"/>
    <cellStyle name="Итог 2 4 4" xfId="12257" xr:uid="{00000000-0005-0000-0000-0000E02F0000}"/>
    <cellStyle name="Итог 2 4 4 10" xfId="12258" xr:uid="{00000000-0005-0000-0000-0000E12F0000}"/>
    <cellStyle name="Итог 2 4 4 11" xfId="12259" xr:uid="{00000000-0005-0000-0000-0000E22F0000}"/>
    <cellStyle name="Итог 2 4 4 12" xfId="12260" xr:uid="{00000000-0005-0000-0000-0000E32F0000}"/>
    <cellStyle name="Итог 2 4 4 2" xfId="12261" xr:uid="{00000000-0005-0000-0000-0000E42F0000}"/>
    <cellStyle name="Итог 2 4 4 3" xfId="12262" xr:uid="{00000000-0005-0000-0000-0000E52F0000}"/>
    <cellStyle name="Итог 2 4 4 4" xfId="12263" xr:uid="{00000000-0005-0000-0000-0000E62F0000}"/>
    <cellStyle name="Итог 2 4 4 5" xfId="12264" xr:uid="{00000000-0005-0000-0000-0000E72F0000}"/>
    <cellStyle name="Итог 2 4 4 6" xfId="12265" xr:uid="{00000000-0005-0000-0000-0000E82F0000}"/>
    <cellStyle name="Итог 2 4 4 7" xfId="12266" xr:uid="{00000000-0005-0000-0000-0000E92F0000}"/>
    <cellStyle name="Итог 2 4 4 8" xfId="12267" xr:uid="{00000000-0005-0000-0000-0000EA2F0000}"/>
    <cellStyle name="Итог 2 4 4 9" xfId="12268" xr:uid="{00000000-0005-0000-0000-0000EB2F0000}"/>
    <cellStyle name="Итог 2 4 5" xfId="12269" xr:uid="{00000000-0005-0000-0000-0000EC2F0000}"/>
    <cellStyle name="Итог 2 4 5 10" xfId="12270" xr:uid="{00000000-0005-0000-0000-0000ED2F0000}"/>
    <cellStyle name="Итог 2 4 5 2" xfId="12271" xr:uid="{00000000-0005-0000-0000-0000EE2F0000}"/>
    <cellStyle name="Итог 2 4 5 3" xfId="12272" xr:uid="{00000000-0005-0000-0000-0000EF2F0000}"/>
    <cellStyle name="Итог 2 4 5 4" xfId="12273" xr:uid="{00000000-0005-0000-0000-0000F02F0000}"/>
    <cellStyle name="Итог 2 4 5 5" xfId="12274" xr:uid="{00000000-0005-0000-0000-0000F12F0000}"/>
    <cellStyle name="Итог 2 4 5 6" xfId="12275" xr:uid="{00000000-0005-0000-0000-0000F22F0000}"/>
    <cellStyle name="Итог 2 4 5 7" xfId="12276" xr:uid="{00000000-0005-0000-0000-0000F32F0000}"/>
    <cellStyle name="Итог 2 4 5 8" xfId="12277" xr:uid="{00000000-0005-0000-0000-0000F42F0000}"/>
    <cellStyle name="Итог 2 4 5 9" xfId="12278" xr:uid="{00000000-0005-0000-0000-0000F52F0000}"/>
    <cellStyle name="Итог 2 4 6" xfId="12279" xr:uid="{00000000-0005-0000-0000-0000F62F0000}"/>
    <cellStyle name="Итог 2 4 6 10" xfId="12280" xr:uid="{00000000-0005-0000-0000-0000F72F0000}"/>
    <cellStyle name="Итог 2 4 6 2" xfId="12281" xr:uid="{00000000-0005-0000-0000-0000F82F0000}"/>
    <cellStyle name="Итог 2 4 6 3" xfId="12282" xr:uid="{00000000-0005-0000-0000-0000F92F0000}"/>
    <cellStyle name="Итог 2 4 6 4" xfId="12283" xr:uid="{00000000-0005-0000-0000-0000FA2F0000}"/>
    <cellStyle name="Итог 2 4 6 5" xfId="12284" xr:uid="{00000000-0005-0000-0000-0000FB2F0000}"/>
    <cellStyle name="Итог 2 4 6 6" xfId="12285" xr:uid="{00000000-0005-0000-0000-0000FC2F0000}"/>
    <cellStyle name="Итог 2 4 6 7" xfId="12286" xr:uid="{00000000-0005-0000-0000-0000FD2F0000}"/>
    <cellStyle name="Итог 2 4 6 8" xfId="12287" xr:uid="{00000000-0005-0000-0000-0000FE2F0000}"/>
    <cellStyle name="Итог 2 4 6 9" xfId="12288" xr:uid="{00000000-0005-0000-0000-0000FF2F0000}"/>
    <cellStyle name="Итог 2 4 7" xfId="12289" xr:uid="{00000000-0005-0000-0000-000000300000}"/>
    <cellStyle name="Итог 2 4 8" xfId="12290" xr:uid="{00000000-0005-0000-0000-000001300000}"/>
    <cellStyle name="Итог 2 4 9" xfId="12291" xr:uid="{00000000-0005-0000-0000-000002300000}"/>
    <cellStyle name="Итог 2 5" xfId="12292" xr:uid="{00000000-0005-0000-0000-000003300000}"/>
    <cellStyle name="Итог 2 5 2" xfId="12293" xr:uid="{00000000-0005-0000-0000-000004300000}"/>
    <cellStyle name="Итог 2 5 2 10" xfId="12294" xr:uid="{00000000-0005-0000-0000-000005300000}"/>
    <cellStyle name="Итог 2 5 2 2" xfId="12295" xr:uid="{00000000-0005-0000-0000-000006300000}"/>
    <cellStyle name="Итог 2 5 2 3" xfId="12296" xr:uid="{00000000-0005-0000-0000-000007300000}"/>
    <cellStyle name="Итог 2 5 2 4" xfId="12297" xr:uid="{00000000-0005-0000-0000-000008300000}"/>
    <cellStyle name="Итог 2 5 2 5" xfId="12298" xr:uid="{00000000-0005-0000-0000-000009300000}"/>
    <cellStyle name="Итог 2 5 2 6" xfId="12299" xr:uid="{00000000-0005-0000-0000-00000A300000}"/>
    <cellStyle name="Итог 2 5 2 7" xfId="12300" xr:uid="{00000000-0005-0000-0000-00000B300000}"/>
    <cellStyle name="Итог 2 5 2 8" xfId="12301" xr:uid="{00000000-0005-0000-0000-00000C300000}"/>
    <cellStyle name="Итог 2 5 2 9" xfId="12302" xr:uid="{00000000-0005-0000-0000-00000D300000}"/>
    <cellStyle name="Итог 2 5 3" xfId="12303" xr:uid="{00000000-0005-0000-0000-00000E300000}"/>
    <cellStyle name="Итог 2 5 3 10" xfId="12304" xr:uid="{00000000-0005-0000-0000-00000F300000}"/>
    <cellStyle name="Итог 2 5 3 11" xfId="12305" xr:uid="{00000000-0005-0000-0000-000010300000}"/>
    <cellStyle name="Итог 2 5 3 12" xfId="12306" xr:uid="{00000000-0005-0000-0000-000011300000}"/>
    <cellStyle name="Итог 2 5 3 2" xfId="12307" xr:uid="{00000000-0005-0000-0000-000012300000}"/>
    <cellStyle name="Итог 2 5 3 3" xfId="12308" xr:uid="{00000000-0005-0000-0000-000013300000}"/>
    <cellStyle name="Итог 2 5 3 4" xfId="12309" xr:uid="{00000000-0005-0000-0000-000014300000}"/>
    <cellStyle name="Итог 2 5 3 5" xfId="12310" xr:uid="{00000000-0005-0000-0000-000015300000}"/>
    <cellStyle name="Итог 2 5 3 6" xfId="12311" xr:uid="{00000000-0005-0000-0000-000016300000}"/>
    <cellStyle name="Итог 2 5 3 7" xfId="12312" xr:uid="{00000000-0005-0000-0000-000017300000}"/>
    <cellStyle name="Итог 2 5 3 8" xfId="12313" xr:uid="{00000000-0005-0000-0000-000018300000}"/>
    <cellStyle name="Итог 2 5 3 9" xfId="12314" xr:uid="{00000000-0005-0000-0000-000019300000}"/>
    <cellStyle name="Итог 2 5 4" xfId="12315" xr:uid="{00000000-0005-0000-0000-00001A300000}"/>
    <cellStyle name="Итог 2 5 4 10" xfId="12316" xr:uid="{00000000-0005-0000-0000-00001B300000}"/>
    <cellStyle name="Итог 2 5 4 11" xfId="12317" xr:uid="{00000000-0005-0000-0000-00001C300000}"/>
    <cellStyle name="Итог 2 5 4 12" xfId="12318" xr:uid="{00000000-0005-0000-0000-00001D300000}"/>
    <cellStyle name="Итог 2 5 4 2" xfId="12319" xr:uid="{00000000-0005-0000-0000-00001E300000}"/>
    <cellStyle name="Итог 2 5 4 3" xfId="12320" xr:uid="{00000000-0005-0000-0000-00001F300000}"/>
    <cellStyle name="Итог 2 5 4 4" xfId="12321" xr:uid="{00000000-0005-0000-0000-000020300000}"/>
    <cellStyle name="Итог 2 5 4 5" xfId="12322" xr:uid="{00000000-0005-0000-0000-000021300000}"/>
    <cellStyle name="Итог 2 5 4 6" xfId="12323" xr:uid="{00000000-0005-0000-0000-000022300000}"/>
    <cellStyle name="Итог 2 5 4 7" xfId="12324" xr:uid="{00000000-0005-0000-0000-000023300000}"/>
    <cellStyle name="Итог 2 5 4 8" xfId="12325" xr:uid="{00000000-0005-0000-0000-000024300000}"/>
    <cellStyle name="Итог 2 5 4 9" xfId="12326" xr:uid="{00000000-0005-0000-0000-000025300000}"/>
    <cellStyle name="Итог 2 5 5" xfId="12327" xr:uid="{00000000-0005-0000-0000-000026300000}"/>
    <cellStyle name="Итог 2 5 5 10" xfId="12328" xr:uid="{00000000-0005-0000-0000-000027300000}"/>
    <cellStyle name="Итог 2 5 5 2" xfId="12329" xr:uid="{00000000-0005-0000-0000-000028300000}"/>
    <cellStyle name="Итог 2 5 5 3" xfId="12330" xr:uid="{00000000-0005-0000-0000-000029300000}"/>
    <cellStyle name="Итог 2 5 5 4" xfId="12331" xr:uid="{00000000-0005-0000-0000-00002A300000}"/>
    <cellStyle name="Итог 2 5 5 5" xfId="12332" xr:uid="{00000000-0005-0000-0000-00002B300000}"/>
    <cellStyle name="Итог 2 5 5 6" xfId="12333" xr:uid="{00000000-0005-0000-0000-00002C300000}"/>
    <cellStyle name="Итог 2 5 5 7" xfId="12334" xr:uid="{00000000-0005-0000-0000-00002D300000}"/>
    <cellStyle name="Итог 2 5 5 8" xfId="12335" xr:uid="{00000000-0005-0000-0000-00002E300000}"/>
    <cellStyle name="Итог 2 5 5 9" xfId="12336" xr:uid="{00000000-0005-0000-0000-00002F300000}"/>
    <cellStyle name="Итог 2 5 6" xfId="12337" xr:uid="{00000000-0005-0000-0000-000030300000}"/>
    <cellStyle name="Итог 2 5 6 10" xfId="12338" xr:uid="{00000000-0005-0000-0000-000031300000}"/>
    <cellStyle name="Итог 2 5 6 2" xfId="12339" xr:uid="{00000000-0005-0000-0000-000032300000}"/>
    <cellStyle name="Итог 2 5 6 3" xfId="12340" xr:uid="{00000000-0005-0000-0000-000033300000}"/>
    <cellStyle name="Итог 2 5 6 4" xfId="12341" xr:uid="{00000000-0005-0000-0000-000034300000}"/>
    <cellStyle name="Итог 2 5 6 5" xfId="12342" xr:uid="{00000000-0005-0000-0000-000035300000}"/>
    <cellStyle name="Итог 2 5 6 6" xfId="12343" xr:uid="{00000000-0005-0000-0000-000036300000}"/>
    <cellStyle name="Итог 2 5 6 7" xfId="12344" xr:uid="{00000000-0005-0000-0000-000037300000}"/>
    <cellStyle name="Итог 2 5 6 8" xfId="12345" xr:uid="{00000000-0005-0000-0000-000038300000}"/>
    <cellStyle name="Итог 2 5 6 9" xfId="12346" xr:uid="{00000000-0005-0000-0000-000039300000}"/>
    <cellStyle name="Итог 2 5 7" xfId="12347" xr:uid="{00000000-0005-0000-0000-00003A300000}"/>
    <cellStyle name="Итог 2 5 8" xfId="12348" xr:uid="{00000000-0005-0000-0000-00003B300000}"/>
    <cellStyle name="Итог 2 5 9" xfId="12349" xr:uid="{00000000-0005-0000-0000-00003C300000}"/>
    <cellStyle name="Итог 2 6" xfId="12350" xr:uid="{00000000-0005-0000-0000-00003D300000}"/>
    <cellStyle name="Итог 2 6 10" xfId="12351" xr:uid="{00000000-0005-0000-0000-00003E300000}"/>
    <cellStyle name="Итог 2 6 2" xfId="12352" xr:uid="{00000000-0005-0000-0000-00003F300000}"/>
    <cellStyle name="Итог 2 6 3" xfId="12353" xr:uid="{00000000-0005-0000-0000-000040300000}"/>
    <cellStyle name="Итог 2 6 4" xfId="12354" xr:uid="{00000000-0005-0000-0000-000041300000}"/>
    <cellStyle name="Итог 2 6 5" xfId="12355" xr:uid="{00000000-0005-0000-0000-000042300000}"/>
    <cellStyle name="Итог 2 6 6" xfId="12356" xr:uid="{00000000-0005-0000-0000-000043300000}"/>
    <cellStyle name="Итог 2 6 7" xfId="12357" xr:uid="{00000000-0005-0000-0000-000044300000}"/>
    <cellStyle name="Итог 2 6 8" xfId="12358" xr:uid="{00000000-0005-0000-0000-000045300000}"/>
    <cellStyle name="Итог 2 6 9" xfId="12359" xr:uid="{00000000-0005-0000-0000-000046300000}"/>
    <cellStyle name="Итог 2 7" xfId="12360" xr:uid="{00000000-0005-0000-0000-000047300000}"/>
    <cellStyle name="Итог 2 7 10" xfId="12361" xr:uid="{00000000-0005-0000-0000-000048300000}"/>
    <cellStyle name="Итог 2 7 11" xfId="12362" xr:uid="{00000000-0005-0000-0000-000049300000}"/>
    <cellStyle name="Итог 2 7 12" xfId="12363" xr:uid="{00000000-0005-0000-0000-00004A300000}"/>
    <cellStyle name="Итог 2 7 2" xfId="12364" xr:uid="{00000000-0005-0000-0000-00004B300000}"/>
    <cellStyle name="Итог 2 7 3" xfId="12365" xr:uid="{00000000-0005-0000-0000-00004C300000}"/>
    <cellStyle name="Итог 2 7 4" xfId="12366" xr:uid="{00000000-0005-0000-0000-00004D300000}"/>
    <cellStyle name="Итог 2 7 5" xfId="12367" xr:uid="{00000000-0005-0000-0000-00004E300000}"/>
    <cellStyle name="Итог 2 7 6" xfId="12368" xr:uid="{00000000-0005-0000-0000-00004F300000}"/>
    <cellStyle name="Итог 2 7 7" xfId="12369" xr:uid="{00000000-0005-0000-0000-000050300000}"/>
    <cellStyle name="Итог 2 7 8" xfId="12370" xr:uid="{00000000-0005-0000-0000-000051300000}"/>
    <cellStyle name="Итог 2 7 9" xfId="12371" xr:uid="{00000000-0005-0000-0000-000052300000}"/>
    <cellStyle name="Итог 2 8" xfId="12372" xr:uid="{00000000-0005-0000-0000-000053300000}"/>
    <cellStyle name="Итог 2 8 10" xfId="12373" xr:uid="{00000000-0005-0000-0000-000054300000}"/>
    <cellStyle name="Итог 2 8 11" xfId="12374" xr:uid="{00000000-0005-0000-0000-000055300000}"/>
    <cellStyle name="Итог 2 8 12" xfId="12375" xr:uid="{00000000-0005-0000-0000-000056300000}"/>
    <cellStyle name="Итог 2 8 2" xfId="12376" xr:uid="{00000000-0005-0000-0000-000057300000}"/>
    <cellStyle name="Итог 2 8 3" xfId="12377" xr:uid="{00000000-0005-0000-0000-000058300000}"/>
    <cellStyle name="Итог 2 8 4" xfId="12378" xr:uid="{00000000-0005-0000-0000-000059300000}"/>
    <cellStyle name="Итог 2 8 5" xfId="12379" xr:uid="{00000000-0005-0000-0000-00005A300000}"/>
    <cellStyle name="Итог 2 8 6" xfId="12380" xr:uid="{00000000-0005-0000-0000-00005B300000}"/>
    <cellStyle name="Итог 2 8 7" xfId="12381" xr:uid="{00000000-0005-0000-0000-00005C300000}"/>
    <cellStyle name="Итог 2 8 8" xfId="12382" xr:uid="{00000000-0005-0000-0000-00005D300000}"/>
    <cellStyle name="Итог 2 8 9" xfId="12383" xr:uid="{00000000-0005-0000-0000-00005E300000}"/>
    <cellStyle name="Итог 2 9" xfId="12384" xr:uid="{00000000-0005-0000-0000-00005F300000}"/>
    <cellStyle name="Итог 2 9 10" xfId="12385" xr:uid="{00000000-0005-0000-0000-000060300000}"/>
    <cellStyle name="Итог 2 9 2" xfId="12386" xr:uid="{00000000-0005-0000-0000-000061300000}"/>
    <cellStyle name="Итог 2 9 3" xfId="12387" xr:uid="{00000000-0005-0000-0000-000062300000}"/>
    <cellStyle name="Итог 2 9 4" xfId="12388" xr:uid="{00000000-0005-0000-0000-000063300000}"/>
    <cellStyle name="Итог 2 9 5" xfId="12389" xr:uid="{00000000-0005-0000-0000-000064300000}"/>
    <cellStyle name="Итог 2 9 6" xfId="12390" xr:uid="{00000000-0005-0000-0000-000065300000}"/>
    <cellStyle name="Итог 2 9 7" xfId="12391" xr:uid="{00000000-0005-0000-0000-000066300000}"/>
    <cellStyle name="Итог 2 9 8" xfId="12392" xr:uid="{00000000-0005-0000-0000-000067300000}"/>
    <cellStyle name="Итог 2 9 9" xfId="12393" xr:uid="{00000000-0005-0000-0000-000068300000}"/>
    <cellStyle name="Итог 2_46EE.2011(v1.0)" xfId="12394" xr:uid="{00000000-0005-0000-0000-000069300000}"/>
    <cellStyle name="Итог 3" xfId="12395" xr:uid="{00000000-0005-0000-0000-00006A300000}"/>
    <cellStyle name="Итог 3 10" xfId="12396" xr:uid="{00000000-0005-0000-0000-00006B300000}"/>
    <cellStyle name="Итог 3 2" xfId="12397" xr:uid="{00000000-0005-0000-0000-00006C300000}"/>
    <cellStyle name="Итог 3 3" xfId="12398" xr:uid="{00000000-0005-0000-0000-00006D300000}"/>
    <cellStyle name="Итог 3 4" xfId="12399" xr:uid="{00000000-0005-0000-0000-00006E300000}"/>
    <cellStyle name="Итог 3 5" xfId="12400" xr:uid="{00000000-0005-0000-0000-00006F300000}"/>
    <cellStyle name="Итог 3 6" xfId="12401" xr:uid="{00000000-0005-0000-0000-000070300000}"/>
    <cellStyle name="Итог 3 7" xfId="12402" xr:uid="{00000000-0005-0000-0000-000071300000}"/>
    <cellStyle name="Итог 3 8" xfId="12403" xr:uid="{00000000-0005-0000-0000-000072300000}"/>
    <cellStyle name="Итог 3 9" xfId="12404" xr:uid="{00000000-0005-0000-0000-000073300000}"/>
    <cellStyle name="Итог 3_46EE.2011(v1.0)" xfId="12405" xr:uid="{00000000-0005-0000-0000-000074300000}"/>
    <cellStyle name="Итог 4" xfId="12406" xr:uid="{00000000-0005-0000-0000-000075300000}"/>
    <cellStyle name="Итог 4 10" xfId="12407" xr:uid="{00000000-0005-0000-0000-000076300000}"/>
    <cellStyle name="Итог 4 2" xfId="12408" xr:uid="{00000000-0005-0000-0000-000077300000}"/>
    <cellStyle name="Итог 4 3" xfId="12409" xr:uid="{00000000-0005-0000-0000-000078300000}"/>
    <cellStyle name="Итог 4 4" xfId="12410" xr:uid="{00000000-0005-0000-0000-000079300000}"/>
    <cellStyle name="Итог 4 5" xfId="12411" xr:uid="{00000000-0005-0000-0000-00007A300000}"/>
    <cellStyle name="Итог 4 6" xfId="12412" xr:uid="{00000000-0005-0000-0000-00007B300000}"/>
    <cellStyle name="Итог 4 7" xfId="12413" xr:uid="{00000000-0005-0000-0000-00007C300000}"/>
    <cellStyle name="Итог 4 8" xfId="12414" xr:uid="{00000000-0005-0000-0000-00007D300000}"/>
    <cellStyle name="Итог 4 9" xfId="12415" xr:uid="{00000000-0005-0000-0000-00007E300000}"/>
    <cellStyle name="Итог 4_46EE.2011(v1.0)" xfId="12416" xr:uid="{00000000-0005-0000-0000-00007F300000}"/>
    <cellStyle name="Итог 5" xfId="12417" xr:uid="{00000000-0005-0000-0000-000080300000}"/>
    <cellStyle name="Итог 5 10" xfId="12418" xr:uid="{00000000-0005-0000-0000-000081300000}"/>
    <cellStyle name="Итог 5 11" xfId="12419" xr:uid="{00000000-0005-0000-0000-000082300000}"/>
    <cellStyle name="Итог 5 12" xfId="12420" xr:uid="{00000000-0005-0000-0000-000083300000}"/>
    <cellStyle name="Итог 5 2" xfId="12421" xr:uid="{00000000-0005-0000-0000-000084300000}"/>
    <cellStyle name="Итог 5 3" xfId="12422" xr:uid="{00000000-0005-0000-0000-000085300000}"/>
    <cellStyle name="Итог 5 4" xfId="12423" xr:uid="{00000000-0005-0000-0000-000086300000}"/>
    <cellStyle name="Итог 5 5" xfId="12424" xr:uid="{00000000-0005-0000-0000-000087300000}"/>
    <cellStyle name="Итог 5 6" xfId="12425" xr:uid="{00000000-0005-0000-0000-000088300000}"/>
    <cellStyle name="Итог 5 7" xfId="12426" xr:uid="{00000000-0005-0000-0000-000089300000}"/>
    <cellStyle name="Итог 5 8" xfId="12427" xr:uid="{00000000-0005-0000-0000-00008A300000}"/>
    <cellStyle name="Итог 5 9" xfId="12428" xr:uid="{00000000-0005-0000-0000-00008B300000}"/>
    <cellStyle name="Итог 5_46EE.2011(v1.0)" xfId="12429" xr:uid="{00000000-0005-0000-0000-00008C300000}"/>
    <cellStyle name="Итог 6" xfId="12430" xr:uid="{00000000-0005-0000-0000-00008D300000}"/>
    <cellStyle name="Итог 6 10" xfId="12431" xr:uid="{00000000-0005-0000-0000-00008E300000}"/>
    <cellStyle name="Итог 6 11" xfId="12432" xr:uid="{00000000-0005-0000-0000-00008F300000}"/>
    <cellStyle name="Итог 6 12" xfId="12433" xr:uid="{00000000-0005-0000-0000-000090300000}"/>
    <cellStyle name="Итог 6 2" xfId="12434" xr:uid="{00000000-0005-0000-0000-000091300000}"/>
    <cellStyle name="Итог 6 3" xfId="12435" xr:uid="{00000000-0005-0000-0000-000092300000}"/>
    <cellStyle name="Итог 6 4" xfId="12436" xr:uid="{00000000-0005-0000-0000-000093300000}"/>
    <cellStyle name="Итог 6 5" xfId="12437" xr:uid="{00000000-0005-0000-0000-000094300000}"/>
    <cellStyle name="Итог 6 6" xfId="12438" xr:uid="{00000000-0005-0000-0000-000095300000}"/>
    <cellStyle name="Итог 6 7" xfId="12439" xr:uid="{00000000-0005-0000-0000-000096300000}"/>
    <cellStyle name="Итог 6 8" xfId="12440" xr:uid="{00000000-0005-0000-0000-000097300000}"/>
    <cellStyle name="Итог 6 9" xfId="12441" xr:uid="{00000000-0005-0000-0000-000098300000}"/>
    <cellStyle name="Итог 6_46EE.2011(v1.0)" xfId="12442" xr:uid="{00000000-0005-0000-0000-000099300000}"/>
    <cellStyle name="Итог 7" xfId="12443" xr:uid="{00000000-0005-0000-0000-00009A300000}"/>
    <cellStyle name="Итог 7 10" xfId="12444" xr:uid="{00000000-0005-0000-0000-00009B300000}"/>
    <cellStyle name="Итог 7 2" xfId="12445" xr:uid="{00000000-0005-0000-0000-00009C300000}"/>
    <cellStyle name="Итог 7 3" xfId="12446" xr:uid="{00000000-0005-0000-0000-00009D300000}"/>
    <cellStyle name="Итог 7 4" xfId="12447" xr:uid="{00000000-0005-0000-0000-00009E300000}"/>
    <cellStyle name="Итог 7 5" xfId="12448" xr:uid="{00000000-0005-0000-0000-00009F300000}"/>
    <cellStyle name="Итог 7 6" xfId="12449" xr:uid="{00000000-0005-0000-0000-0000A0300000}"/>
    <cellStyle name="Итог 7 7" xfId="12450" xr:uid="{00000000-0005-0000-0000-0000A1300000}"/>
    <cellStyle name="Итог 7 8" xfId="12451" xr:uid="{00000000-0005-0000-0000-0000A2300000}"/>
    <cellStyle name="Итог 7 9" xfId="12452" xr:uid="{00000000-0005-0000-0000-0000A3300000}"/>
    <cellStyle name="Итог 7_46EE.2011(v1.0)" xfId="12453" xr:uid="{00000000-0005-0000-0000-0000A4300000}"/>
    <cellStyle name="Итог 8" xfId="12454" xr:uid="{00000000-0005-0000-0000-0000A5300000}"/>
    <cellStyle name="Итог 8 10" xfId="12455" xr:uid="{00000000-0005-0000-0000-0000A6300000}"/>
    <cellStyle name="Итог 8 2" xfId="12456" xr:uid="{00000000-0005-0000-0000-0000A7300000}"/>
    <cellStyle name="Итог 8 3" xfId="12457" xr:uid="{00000000-0005-0000-0000-0000A8300000}"/>
    <cellStyle name="Итог 8 4" xfId="12458" xr:uid="{00000000-0005-0000-0000-0000A9300000}"/>
    <cellStyle name="Итог 8 5" xfId="12459" xr:uid="{00000000-0005-0000-0000-0000AA300000}"/>
    <cellStyle name="Итог 8 6" xfId="12460" xr:uid="{00000000-0005-0000-0000-0000AB300000}"/>
    <cellStyle name="Итог 8 7" xfId="12461" xr:uid="{00000000-0005-0000-0000-0000AC300000}"/>
    <cellStyle name="Итог 8 8" xfId="12462" xr:uid="{00000000-0005-0000-0000-0000AD300000}"/>
    <cellStyle name="Итог 8 9" xfId="12463" xr:uid="{00000000-0005-0000-0000-0000AE300000}"/>
    <cellStyle name="Итог 8_46EE.2011(v1.0)" xfId="12464" xr:uid="{00000000-0005-0000-0000-0000AF300000}"/>
    <cellStyle name="Итог 9" xfId="12465" xr:uid="{00000000-0005-0000-0000-0000B0300000}"/>
    <cellStyle name="Итог 9 2" xfId="12466" xr:uid="{00000000-0005-0000-0000-0000B1300000}"/>
    <cellStyle name="Итог 9_46EE.2011(v1.0)" xfId="12467" xr:uid="{00000000-0005-0000-0000-0000B2300000}"/>
    <cellStyle name="Итоги" xfId="12468" xr:uid="{00000000-0005-0000-0000-0000B3300000}"/>
    <cellStyle name="Итого" xfId="12469" xr:uid="{00000000-0005-0000-0000-0000B4300000}"/>
    <cellStyle name="Итого 2" xfId="12470" xr:uid="{00000000-0005-0000-0000-0000B5300000}"/>
    <cellStyle name="Итого 2 2" xfId="12471" xr:uid="{00000000-0005-0000-0000-0000B6300000}"/>
    <cellStyle name="Итого 2 3" xfId="12472" xr:uid="{00000000-0005-0000-0000-0000B7300000}"/>
    <cellStyle name="Итого 2 4" xfId="12473" xr:uid="{00000000-0005-0000-0000-0000B8300000}"/>
    <cellStyle name="Итого 2 5" xfId="12474" xr:uid="{00000000-0005-0000-0000-0000B9300000}"/>
    <cellStyle name="Итого 2 6" xfId="12475" xr:uid="{00000000-0005-0000-0000-0000BA300000}"/>
    <cellStyle name="Итого 3" xfId="12476" xr:uid="{00000000-0005-0000-0000-0000BB300000}"/>
    <cellStyle name="Итого 3 10" xfId="12477" xr:uid="{00000000-0005-0000-0000-0000BC300000}"/>
    <cellStyle name="Итого 3 11" xfId="12478" xr:uid="{00000000-0005-0000-0000-0000BD300000}"/>
    <cellStyle name="Итого 3 12" xfId="12479" xr:uid="{00000000-0005-0000-0000-0000BE300000}"/>
    <cellStyle name="Итого 3 13" xfId="12480" xr:uid="{00000000-0005-0000-0000-0000BF300000}"/>
    <cellStyle name="Итого 3 14" xfId="12481" xr:uid="{00000000-0005-0000-0000-0000C0300000}"/>
    <cellStyle name="Итого 3 15" xfId="12482" xr:uid="{00000000-0005-0000-0000-0000C1300000}"/>
    <cellStyle name="Итого 3 2" xfId="12483" xr:uid="{00000000-0005-0000-0000-0000C2300000}"/>
    <cellStyle name="Итого 3 3" xfId="12484" xr:uid="{00000000-0005-0000-0000-0000C3300000}"/>
    <cellStyle name="Итого 3 4" xfId="12485" xr:uid="{00000000-0005-0000-0000-0000C4300000}"/>
    <cellStyle name="Итого 3 5" xfId="12486" xr:uid="{00000000-0005-0000-0000-0000C5300000}"/>
    <cellStyle name="Итого 3 6" xfId="12487" xr:uid="{00000000-0005-0000-0000-0000C6300000}"/>
    <cellStyle name="Итого 3 7" xfId="12488" xr:uid="{00000000-0005-0000-0000-0000C7300000}"/>
    <cellStyle name="Итого 3 8" xfId="12489" xr:uid="{00000000-0005-0000-0000-0000C8300000}"/>
    <cellStyle name="Итого 3 9" xfId="12490" xr:uid="{00000000-0005-0000-0000-0000C9300000}"/>
    <cellStyle name="Итого 4" xfId="12491" xr:uid="{00000000-0005-0000-0000-0000CA300000}"/>
    <cellStyle name="Итого 4 2" xfId="12492" xr:uid="{00000000-0005-0000-0000-0000CB300000}"/>
    <cellStyle name="Итого 5" xfId="12493" xr:uid="{00000000-0005-0000-0000-0000CC300000}"/>
    <cellStyle name="Итого 6" xfId="12494" xr:uid="{00000000-0005-0000-0000-0000CD300000}"/>
    <cellStyle name="Итого 7" xfId="12495" xr:uid="{00000000-0005-0000-0000-0000CE300000}"/>
    <cellStyle name="Итого 8" xfId="12496" xr:uid="{00000000-0005-0000-0000-0000CF300000}"/>
    <cellStyle name="ИтогоАктБазЦ" xfId="12497" xr:uid="{00000000-0005-0000-0000-0000D0300000}"/>
    <cellStyle name="ИтогоАктТекЦ" xfId="12498" xr:uid="{00000000-0005-0000-0000-0000D1300000}"/>
    <cellStyle name="ИтогоБазЦ" xfId="12499" xr:uid="{00000000-0005-0000-0000-0000D2300000}"/>
    <cellStyle name="ИТОГОВЫЙ" xfId="12500" xr:uid="{00000000-0005-0000-0000-0000D3300000}"/>
    <cellStyle name="ИТОГОВЫЙ 2" xfId="12501" xr:uid="{00000000-0005-0000-0000-0000D4300000}"/>
    <cellStyle name="ИТОГОВЫЙ 3" xfId="12502" xr:uid="{00000000-0005-0000-0000-0000D5300000}"/>
    <cellStyle name="ИТОГОВЫЙ 4" xfId="12503" xr:uid="{00000000-0005-0000-0000-0000D6300000}"/>
    <cellStyle name="ИТОГОВЫЙ 5" xfId="12504" xr:uid="{00000000-0005-0000-0000-0000D7300000}"/>
    <cellStyle name="ИТОГОВЫЙ 6" xfId="12505" xr:uid="{00000000-0005-0000-0000-0000D8300000}"/>
    <cellStyle name="ИТОГОВЫЙ 7" xfId="12506" xr:uid="{00000000-0005-0000-0000-0000D9300000}"/>
    <cellStyle name="ИТОГОВЫЙ 8" xfId="12507" xr:uid="{00000000-0005-0000-0000-0000DA300000}"/>
    <cellStyle name="ИТОГОВЫЙ_1" xfId="12508" xr:uid="{00000000-0005-0000-0000-0000DB300000}"/>
    <cellStyle name="ИтогоТекЦ" xfId="12509" xr:uid="{00000000-0005-0000-0000-0000DC300000}"/>
    <cellStyle name="йешеду" xfId="12510" xr:uid="{00000000-0005-0000-0000-0000DD300000}"/>
    <cellStyle name="Контрольная ячейка 10" xfId="12511" xr:uid="{00000000-0005-0000-0000-0000DE300000}"/>
    <cellStyle name="Контрольная ячейка 11" xfId="12512" xr:uid="{00000000-0005-0000-0000-0000DF300000}"/>
    <cellStyle name="Контрольная ячейка 12" xfId="12513" xr:uid="{00000000-0005-0000-0000-0000E0300000}"/>
    <cellStyle name="Контрольная ячейка 2" xfId="12514" xr:uid="{00000000-0005-0000-0000-0000E1300000}"/>
    <cellStyle name="Контрольная ячейка 2 2" xfId="12515" xr:uid="{00000000-0005-0000-0000-0000E2300000}"/>
    <cellStyle name="Контрольная ячейка 2 2 2" xfId="12516" xr:uid="{00000000-0005-0000-0000-0000E3300000}"/>
    <cellStyle name="Контрольная ячейка 2 3" xfId="12517" xr:uid="{00000000-0005-0000-0000-0000E4300000}"/>
    <cellStyle name="Контрольная ячейка 2 3 2" xfId="12518" xr:uid="{00000000-0005-0000-0000-0000E5300000}"/>
    <cellStyle name="Контрольная ячейка 2 4" xfId="12519" xr:uid="{00000000-0005-0000-0000-0000E6300000}"/>
    <cellStyle name="Контрольная ячейка 2 4 2" xfId="12520" xr:uid="{00000000-0005-0000-0000-0000E7300000}"/>
    <cellStyle name="Контрольная ячейка 2 5" xfId="12521" xr:uid="{00000000-0005-0000-0000-0000E8300000}"/>
    <cellStyle name="Контрольная ячейка 2 5 2" xfId="12522" xr:uid="{00000000-0005-0000-0000-0000E9300000}"/>
    <cellStyle name="Контрольная ячейка 2 6" xfId="12523" xr:uid="{00000000-0005-0000-0000-0000EA300000}"/>
    <cellStyle name="Контрольная ячейка 2 7" xfId="12524" xr:uid="{00000000-0005-0000-0000-0000EB300000}"/>
    <cellStyle name="Контрольная ячейка 2_46EE.2011(v1.0)" xfId="12525" xr:uid="{00000000-0005-0000-0000-0000EC300000}"/>
    <cellStyle name="Контрольная ячейка 3" xfId="12526" xr:uid="{00000000-0005-0000-0000-0000ED300000}"/>
    <cellStyle name="Контрольная ячейка 3 2" xfId="12527" xr:uid="{00000000-0005-0000-0000-0000EE300000}"/>
    <cellStyle name="Контрольная ячейка 3_46EE.2011(v1.0)" xfId="12528" xr:uid="{00000000-0005-0000-0000-0000EF300000}"/>
    <cellStyle name="Контрольная ячейка 4" xfId="12529" xr:uid="{00000000-0005-0000-0000-0000F0300000}"/>
    <cellStyle name="Контрольная ячейка 4 2" xfId="12530" xr:uid="{00000000-0005-0000-0000-0000F1300000}"/>
    <cellStyle name="Контрольная ячейка 4_46EE.2011(v1.0)" xfId="12531" xr:uid="{00000000-0005-0000-0000-0000F2300000}"/>
    <cellStyle name="Контрольная ячейка 5" xfId="12532" xr:uid="{00000000-0005-0000-0000-0000F3300000}"/>
    <cellStyle name="Контрольная ячейка 5 2" xfId="12533" xr:uid="{00000000-0005-0000-0000-0000F4300000}"/>
    <cellStyle name="Контрольная ячейка 5_46EE.2011(v1.0)" xfId="12534" xr:uid="{00000000-0005-0000-0000-0000F5300000}"/>
    <cellStyle name="Контрольная ячейка 6" xfId="12535" xr:uid="{00000000-0005-0000-0000-0000F6300000}"/>
    <cellStyle name="Контрольная ячейка 6 2" xfId="12536" xr:uid="{00000000-0005-0000-0000-0000F7300000}"/>
    <cellStyle name="Контрольная ячейка 6_46EE.2011(v1.0)" xfId="12537" xr:uid="{00000000-0005-0000-0000-0000F8300000}"/>
    <cellStyle name="Контрольная ячейка 7" xfId="12538" xr:uid="{00000000-0005-0000-0000-0000F9300000}"/>
    <cellStyle name="Контрольная ячейка 7 2" xfId="12539" xr:uid="{00000000-0005-0000-0000-0000FA300000}"/>
    <cellStyle name="Контрольная ячейка 7_46EE.2011(v1.0)" xfId="12540" xr:uid="{00000000-0005-0000-0000-0000FB300000}"/>
    <cellStyle name="Контрольная ячейка 8" xfId="12541" xr:uid="{00000000-0005-0000-0000-0000FC300000}"/>
    <cellStyle name="Контрольная ячейка 8 2" xfId="12542" xr:uid="{00000000-0005-0000-0000-0000FD300000}"/>
    <cellStyle name="Контрольная ячейка 8_46EE.2011(v1.0)" xfId="12543" xr:uid="{00000000-0005-0000-0000-0000FE300000}"/>
    <cellStyle name="Контрольная ячейка 9" xfId="12544" xr:uid="{00000000-0005-0000-0000-0000FF300000}"/>
    <cellStyle name="Контрольная ячейка 9 2" xfId="12545" xr:uid="{00000000-0005-0000-0000-000000310000}"/>
    <cellStyle name="Контрольная ячейка 9_46EE.2011(v1.0)" xfId="12546" xr:uid="{00000000-0005-0000-0000-000001310000}"/>
    <cellStyle name="ЛокСмета" xfId="12547" xr:uid="{00000000-0005-0000-0000-000002310000}"/>
    <cellStyle name="ЛокСмМТСН" xfId="12548" xr:uid="{00000000-0005-0000-0000-000003310000}"/>
    <cellStyle name="ЛокСмМТСН 2" xfId="12549" xr:uid="{00000000-0005-0000-0000-000004310000}"/>
    <cellStyle name="Мои наименования показателей" xfId="12550" xr:uid="{00000000-0005-0000-0000-000005310000}"/>
    <cellStyle name="Мои наименования показателей 2" xfId="12551" xr:uid="{00000000-0005-0000-0000-000006310000}"/>
    <cellStyle name="Мои наименования показателей 2 2" xfId="12552" xr:uid="{00000000-0005-0000-0000-000007310000}"/>
    <cellStyle name="Мои наименования показателей 2 3" xfId="12553" xr:uid="{00000000-0005-0000-0000-000008310000}"/>
    <cellStyle name="Мои наименования показателей 2 4" xfId="12554" xr:uid="{00000000-0005-0000-0000-000009310000}"/>
    <cellStyle name="Мои наименования показателей 2 5" xfId="12555" xr:uid="{00000000-0005-0000-0000-00000A310000}"/>
    <cellStyle name="Мои наименования показателей 2 6" xfId="12556" xr:uid="{00000000-0005-0000-0000-00000B310000}"/>
    <cellStyle name="Мои наименования показателей 2 7" xfId="12557" xr:uid="{00000000-0005-0000-0000-00000C310000}"/>
    <cellStyle name="Мои наименования показателей 2 8" xfId="12558" xr:uid="{00000000-0005-0000-0000-00000D310000}"/>
    <cellStyle name="Мои наименования показателей 2_1" xfId="12559" xr:uid="{00000000-0005-0000-0000-00000E310000}"/>
    <cellStyle name="Мои наименования показателей 3" xfId="12560" xr:uid="{00000000-0005-0000-0000-00000F310000}"/>
    <cellStyle name="Мои наименования показателей 3 2" xfId="12561" xr:uid="{00000000-0005-0000-0000-000010310000}"/>
    <cellStyle name="Мои наименования показателей 3 3" xfId="12562" xr:uid="{00000000-0005-0000-0000-000011310000}"/>
    <cellStyle name="Мои наименования показателей 3 4" xfId="12563" xr:uid="{00000000-0005-0000-0000-000012310000}"/>
    <cellStyle name="Мои наименования показателей 3 5" xfId="12564" xr:uid="{00000000-0005-0000-0000-000013310000}"/>
    <cellStyle name="Мои наименования показателей 3 6" xfId="12565" xr:uid="{00000000-0005-0000-0000-000014310000}"/>
    <cellStyle name="Мои наименования показателей 3 7" xfId="12566" xr:uid="{00000000-0005-0000-0000-000015310000}"/>
    <cellStyle name="Мои наименования показателей 3 8" xfId="12567" xr:uid="{00000000-0005-0000-0000-000016310000}"/>
    <cellStyle name="Мои наименования показателей 3_1" xfId="12568" xr:uid="{00000000-0005-0000-0000-000017310000}"/>
    <cellStyle name="Мои наименования показателей 4" xfId="12569" xr:uid="{00000000-0005-0000-0000-000018310000}"/>
    <cellStyle name="Мои наименования показателей 4 2" xfId="12570" xr:uid="{00000000-0005-0000-0000-000019310000}"/>
    <cellStyle name="Мои наименования показателей 4 3" xfId="12571" xr:uid="{00000000-0005-0000-0000-00001A310000}"/>
    <cellStyle name="Мои наименования показателей 4 4" xfId="12572" xr:uid="{00000000-0005-0000-0000-00001B310000}"/>
    <cellStyle name="Мои наименования показателей 4 5" xfId="12573" xr:uid="{00000000-0005-0000-0000-00001C310000}"/>
    <cellStyle name="Мои наименования показателей 4 6" xfId="12574" xr:uid="{00000000-0005-0000-0000-00001D310000}"/>
    <cellStyle name="Мои наименования показателей 4 7" xfId="12575" xr:uid="{00000000-0005-0000-0000-00001E310000}"/>
    <cellStyle name="Мои наименования показателей 4 8" xfId="12576" xr:uid="{00000000-0005-0000-0000-00001F310000}"/>
    <cellStyle name="Мои наименования показателей 4_1" xfId="12577" xr:uid="{00000000-0005-0000-0000-000020310000}"/>
    <cellStyle name="Мои наименования показателей 5" xfId="12578" xr:uid="{00000000-0005-0000-0000-000021310000}"/>
    <cellStyle name="Мои наименования показателей 5 2" xfId="12579" xr:uid="{00000000-0005-0000-0000-000022310000}"/>
    <cellStyle name="Мои наименования показателей 5 3" xfId="12580" xr:uid="{00000000-0005-0000-0000-000023310000}"/>
    <cellStyle name="Мои наименования показателей 5 4" xfId="12581" xr:uid="{00000000-0005-0000-0000-000024310000}"/>
    <cellStyle name="Мои наименования показателей 5 5" xfId="12582" xr:uid="{00000000-0005-0000-0000-000025310000}"/>
    <cellStyle name="Мои наименования показателей 5 6" xfId="12583" xr:uid="{00000000-0005-0000-0000-000026310000}"/>
    <cellStyle name="Мои наименования показателей 5 7" xfId="12584" xr:uid="{00000000-0005-0000-0000-000027310000}"/>
    <cellStyle name="Мои наименования показателей 5 8" xfId="12585" xr:uid="{00000000-0005-0000-0000-000028310000}"/>
    <cellStyle name="Мои наименования показателей 5_1" xfId="12586" xr:uid="{00000000-0005-0000-0000-000029310000}"/>
    <cellStyle name="Мои наименования показателей 6" xfId="12587" xr:uid="{00000000-0005-0000-0000-00002A310000}"/>
    <cellStyle name="Мои наименования показателей 6 2" xfId="12588" xr:uid="{00000000-0005-0000-0000-00002B310000}"/>
    <cellStyle name="Мои наименования показателей 6_46EE.2011(v1.0)" xfId="12589" xr:uid="{00000000-0005-0000-0000-00002C310000}"/>
    <cellStyle name="Мои наименования показателей 7" xfId="12590" xr:uid="{00000000-0005-0000-0000-00002D310000}"/>
    <cellStyle name="Мои наименования показателей 7 2" xfId="12591" xr:uid="{00000000-0005-0000-0000-00002E310000}"/>
    <cellStyle name="Мои наименования показателей 7_46EE.2011(v1.0)" xfId="12592" xr:uid="{00000000-0005-0000-0000-00002F310000}"/>
    <cellStyle name="Мои наименования показателей 8" xfId="12593" xr:uid="{00000000-0005-0000-0000-000030310000}"/>
    <cellStyle name="Мои наименования показателей 8 2" xfId="12594" xr:uid="{00000000-0005-0000-0000-000031310000}"/>
    <cellStyle name="Мои наименования показателей 8_46EE.2011(v1.0)" xfId="12595" xr:uid="{00000000-0005-0000-0000-000032310000}"/>
    <cellStyle name="Мои наименования показателей_24-п_Приложения 1-2" xfId="12596" xr:uid="{00000000-0005-0000-0000-000033310000}"/>
    <cellStyle name="Мой заголовок" xfId="12597" xr:uid="{00000000-0005-0000-0000-000034310000}"/>
    <cellStyle name="Мой заголовок 2" xfId="12598" xr:uid="{00000000-0005-0000-0000-000035310000}"/>
    <cellStyle name="Мой заголовок листа" xfId="12599" xr:uid="{00000000-0005-0000-0000-000036310000}"/>
    <cellStyle name="Мой заголовок листа 2" xfId="12600" xr:uid="{00000000-0005-0000-0000-000037310000}"/>
    <cellStyle name="Мой заголовок листа 3" xfId="12601" xr:uid="{00000000-0005-0000-0000-000038310000}"/>
    <cellStyle name="Мой заголовок листа 4" xfId="12602" xr:uid="{00000000-0005-0000-0000-000039310000}"/>
    <cellStyle name="Мой заголовок листа_Итоги тариф. кампании 2011_коррек" xfId="12603" xr:uid="{00000000-0005-0000-0000-00003A310000}"/>
    <cellStyle name="МЭС" xfId="12604" xr:uid="{00000000-0005-0000-0000-00003B310000}"/>
    <cellStyle name="МЭС 10" xfId="12605" xr:uid="{00000000-0005-0000-0000-00003C310000}"/>
    <cellStyle name="МЭС 2" xfId="12606" xr:uid="{00000000-0005-0000-0000-00003D310000}"/>
    <cellStyle name="МЭС 2 10" xfId="12607" xr:uid="{00000000-0005-0000-0000-00003E310000}"/>
    <cellStyle name="МЭС 2 11" xfId="12608" xr:uid="{00000000-0005-0000-0000-00003F310000}"/>
    <cellStyle name="МЭС 2 12" xfId="12609" xr:uid="{00000000-0005-0000-0000-000040310000}"/>
    <cellStyle name="МЭС 2 2" xfId="12610" xr:uid="{00000000-0005-0000-0000-000041310000}"/>
    <cellStyle name="МЭС 2 3" xfId="12611" xr:uid="{00000000-0005-0000-0000-000042310000}"/>
    <cellStyle name="МЭС 2 4" xfId="12612" xr:uid="{00000000-0005-0000-0000-000043310000}"/>
    <cellStyle name="МЭС 2 5" xfId="12613" xr:uid="{00000000-0005-0000-0000-000044310000}"/>
    <cellStyle name="МЭС 2 6" xfId="12614" xr:uid="{00000000-0005-0000-0000-000045310000}"/>
    <cellStyle name="МЭС 2 7" xfId="12615" xr:uid="{00000000-0005-0000-0000-000046310000}"/>
    <cellStyle name="МЭС 2 8" xfId="12616" xr:uid="{00000000-0005-0000-0000-000047310000}"/>
    <cellStyle name="МЭС 2 9" xfId="12617" xr:uid="{00000000-0005-0000-0000-000048310000}"/>
    <cellStyle name="МЭС 3" xfId="12618" xr:uid="{00000000-0005-0000-0000-000049310000}"/>
    <cellStyle name="МЭС 3 10" xfId="12619" xr:uid="{00000000-0005-0000-0000-00004A310000}"/>
    <cellStyle name="МЭС 3 11" xfId="12620" xr:uid="{00000000-0005-0000-0000-00004B310000}"/>
    <cellStyle name="МЭС 3 12" xfId="12621" xr:uid="{00000000-0005-0000-0000-00004C310000}"/>
    <cellStyle name="МЭС 3 13" xfId="12622" xr:uid="{00000000-0005-0000-0000-00004D310000}"/>
    <cellStyle name="МЭС 3 14" xfId="12623" xr:uid="{00000000-0005-0000-0000-00004E310000}"/>
    <cellStyle name="МЭС 3 15" xfId="12624" xr:uid="{00000000-0005-0000-0000-00004F310000}"/>
    <cellStyle name="МЭС 3 16" xfId="12625" xr:uid="{00000000-0005-0000-0000-000050310000}"/>
    <cellStyle name="МЭС 3 17" xfId="12626" xr:uid="{00000000-0005-0000-0000-000051310000}"/>
    <cellStyle name="МЭС 3 18" xfId="12627" xr:uid="{00000000-0005-0000-0000-000052310000}"/>
    <cellStyle name="МЭС 3 2" xfId="12628" xr:uid="{00000000-0005-0000-0000-000053310000}"/>
    <cellStyle name="МЭС 3 3" xfId="12629" xr:uid="{00000000-0005-0000-0000-000054310000}"/>
    <cellStyle name="МЭС 3 4" xfId="12630" xr:uid="{00000000-0005-0000-0000-000055310000}"/>
    <cellStyle name="МЭС 3 5" xfId="12631" xr:uid="{00000000-0005-0000-0000-000056310000}"/>
    <cellStyle name="МЭС 3 6" xfId="12632" xr:uid="{00000000-0005-0000-0000-000057310000}"/>
    <cellStyle name="МЭС 3 7" xfId="12633" xr:uid="{00000000-0005-0000-0000-000058310000}"/>
    <cellStyle name="МЭС 3 8" xfId="12634" xr:uid="{00000000-0005-0000-0000-000059310000}"/>
    <cellStyle name="МЭС 3 9" xfId="12635" xr:uid="{00000000-0005-0000-0000-00005A310000}"/>
    <cellStyle name="МЭС 4" xfId="12636" xr:uid="{00000000-0005-0000-0000-00005B310000}"/>
    <cellStyle name="МЭС 4 2" xfId="12637" xr:uid="{00000000-0005-0000-0000-00005C310000}"/>
    <cellStyle name="МЭС 4 3" xfId="12638" xr:uid="{00000000-0005-0000-0000-00005D310000}"/>
    <cellStyle name="МЭС 4 4" xfId="12639" xr:uid="{00000000-0005-0000-0000-00005E310000}"/>
    <cellStyle name="МЭС 4 5" xfId="12640" xr:uid="{00000000-0005-0000-0000-00005F310000}"/>
    <cellStyle name="МЭС 4 6" xfId="12641" xr:uid="{00000000-0005-0000-0000-000060310000}"/>
    <cellStyle name="МЭС 5" xfId="12642" xr:uid="{00000000-0005-0000-0000-000061310000}"/>
    <cellStyle name="МЭС 5 10" xfId="12643" xr:uid="{00000000-0005-0000-0000-000062310000}"/>
    <cellStyle name="МЭС 5 11" xfId="12644" xr:uid="{00000000-0005-0000-0000-000063310000}"/>
    <cellStyle name="МЭС 5 12" xfId="12645" xr:uid="{00000000-0005-0000-0000-000064310000}"/>
    <cellStyle name="МЭС 5 13" xfId="12646" xr:uid="{00000000-0005-0000-0000-000065310000}"/>
    <cellStyle name="МЭС 5 14" xfId="12647" xr:uid="{00000000-0005-0000-0000-000066310000}"/>
    <cellStyle name="МЭС 5 15" xfId="12648" xr:uid="{00000000-0005-0000-0000-000067310000}"/>
    <cellStyle name="МЭС 5 2" xfId="12649" xr:uid="{00000000-0005-0000-0000-000068310000}"/>
    <cellStyle name="МЭС 5 3" xfId="12650" xr:uid="{00000000-0005-0000-0000-000069310000}"/>
    <cellStyle name="МЭС 5 4" xfId="12651" xr:uid="{00000000-0005-0000-0000-00006A310000}"/>
    <cellStyle name="МЭС 5 5" xfId="12652" xr:uid="{00000000-0005-0000-0000-00006B310000}"/>
    <cellStyle name="МЭС 5 6" xfId="12653" xr:uid="{00000000-0005-0000-0000-00006C310000}"/>
    <cellStyle name="МЭС 5 7" xfId="12654" xr:uid="{00000000-0005-0000-0000-00006D310000}"/>
    <cellStyle name="МЭС 5 8" xfId="12655" xr:uid="{00000000-0005-0000-0000-00006E310000}"/>
    <cellStyle name="МЭС 5 9" xfId="12656" xr:uid="{00000000-0005-0000-0000-00006F310000}"/>
    <cellStyle name="МЭС 6" xfId="12657" xr:uid="{00000000-0005-0000-0000-000070310000}"/>
    <cellStyle name="МЭС 7" xfId="12658" xr:uid="{00000000-0005-0000-0000-000071310000}"/>
    <cellStyle name="МЭС 8" xfId="12659" xr:uid="{00000000-0005-0000-0000-000072310000}"/>
    <cellStyle name="МЭС 9" xfId="12660" xr:uid="{00000000-0005-0000-0000-000073310000}"/>
    <cellStyle name="назв фил" xfId="12661" xr:uid="{00000000-0005-0000-0000-000074310000}"/>
    <cellStyle name="Название 10" xfId="12662" xr:uid="{00000000-0005-0000-0000-000075310000}"/>
    <cellStyle name="Название 11" xfId="12663" xr:uid="{00000000-0005-0000-0000-000076310000}"/>
    <cellStyle name="Название 12" xfId="12664" xr:uid="{00000000-0005-0000-0000-000077310000}"/>
    <cellStyle name="Название 2" xfId="12665" xr:uid="{00000000-0005-0000-0000-000078310000}"/>
    <cellStyle name="Название 2 2" xfId="12666" xr:uid="{00000000-0005-0000-0000-000079310000}"/>
    <cellStyle name="Название 2 2 2" xfId="12667" xr:uid="{00000000-0005-0000-0000-00007A310000}"/>
    <cellStyle name="Название 2 3" xfId="12668" xr:uid="{00000000-0005-0000-0000-00007B310000}"/>
    <cellStyle name="Название 2 3 2" xfId="12669" xr:uid="{00000000-0005-0000-0000-00007C310000}"/>
    <cellStyle name="Название 2 4" xfId="12670" xr:uid="{00000000-0005-0000-0000-00007D310000}"/>
    <cellStyle name="Название 2 4 2" xfId="12671" xr:uid="{00000000-0005-0000-0000-00007E310000}"/>
    <cellStyle name="Название 2 5" xfId="12672" xr:uid="{00000000-0005-0000-0000-00007F310000}"/>
    <cellStyle name="Название 2 5 2" xfId="12673" xr:uid="{00000000-0005-0000-0000-000080310000}"/>
    <cellStyle name="Название 2 6" xfId="12674" xr:uid="{00000000-0005-0000-0000-000081310000}"/>
    <cellStyle name="Название 3" xfId="12675" xr:uid="{00000000-0005-0000-0000-000082310000}"/>
    <cellStyle name="Название 3 2" xfId="12676" xr:uid="{00000000-0005-0000-0000-000083310000}"/>
    <cellStyle name="Название 4" xfId="12677" xr:uid="{00000000-0005-0000-0000-000084310000}"/>
    <cellStyle name="Название 4 2" xfId="12678" xr:uid="{00000000-0005-0000-0000-000085310000}"/>
    <cellStyle name="Название 5" xfId="12679" xr:uid="{00000000-0005-0000-0000-000086310000}"/>
    <cellStyle name="Название 5 2" xfId="12680" xr:uid="{00000000-0005-0000-0000-000087310000}"/>
    <cellStyle name="Название 6" xfId="12681" xr:uid="{00000000-0005-0000-0000-000088310000}"/>
    <cellStyle name="Название 6 2" xfId="12682" xr:uid="{00000000-0005-0000-0000-000089310000}"/>
    <cellStyle name="Название 7" xfId="12683" xr:uid="{00000000-0005-0000-0000-00008A310000}"/>
    <cellStyle name="Название 7 2" xfId="12684" xr:uid="{00000000-0005-0000-0000-00008B310000}"/>
    <cellStyle name="Название 8" xfId="12685" xr:uid="{00000000-0005-0000-0000-00008C310000}"/>
    <cellStyle name="Название 8 2" xfId="12686" xr:uid="{00000000-0005-0000-0000-00008D310000}"/>
    <cellStyle name="Название 9" xfId="12687" xr:uid="{00000000-0005-0000-0000-00008E310000}"/>
    <cellStyle name="Название 9 2" xfId="12688" xr:uid="{00000000-0005-0000-0000-00008F310000}"/>
    <cellStyle name="Нейтральный 10" xfId="12689" xr:uid="{00000000-0005-0000-0000-000090310000}"/>
    <cellStyle name="Нейтральный 11" xfId="12690" xr:uid="{00000000-0005-0000-0000-000091310000}"/>
    <cellStyle name="Нейтральный 12" xfId="12691" xr:uid="{00000000-0005-0000-0000-000092310000}"/>
    <cellStyle name="Нейтральный 2" xfId="12692" xr:uid="{00000000-0005-0000-0000-000093310000}"/>
    <cellStyle name="Нейтральный 2 2" xfId="12693" xr:uid="{00000000-0005-0000-0000-000094310000}"/>
    <cellStyle name="Нейтральный 2 2 2" xfId="12694" xr:uid="{00000000-0005-0000-0000-000095310000}"/>
    <cellStyle name="Нейтральный 2 3" xfId="12695" xr:uid="{00000000-0005-0000-0000-000096310000}"/>
    <cellStyle name="Нейтральный 2 3 2" xfId="12696" xr:uid="{00000000-0005-0000-0000-000097310000}"/>
    <cellStyle name="Нейтральный 2 4" xfId="12697" xr:uid="{00000000-0005-0000-0000-000098310000}"/>
    <cellStyle name="Нейтральный 2 4 2" xfId="12698" xr:uid="{00000000-0005-0000-0000-000099310000}"/>
    <cellStyle name="Нейтральный 2 5" xfId="12699" xr:uid="{00000000-0005-0000-0000-00009A310000}"/>
    <cellStyle name="Нейтральный 2 5 2" xfId="12700" xr:uid="{00000000-0005-0000-0000-00009B310000}"/>
    <cellStyle name="Нейтральный 2 6" xfId="12701" xr:uid="{00000000-0005-0000-0000-00009C310000}"/>
    <cellStyle name="Нейтральный 2 7" xfId="12702" xr:uid="{00000000-0005-0000-0000-00009D310000}"/>
    <cellStyle name="Нейтральный 3" xfId="12703" xr:uid="{00000000-0005-0000-0000-00009E310000}"/>
    <cellStyle name="Нейтральный 3 2" xfId="12704" xr:uid="{00000000-0005-0000-0000-00009F310000}"/>
    <cellStyle name="Нейтральный 4" xfId="12705" xr:uid="{00000000-0005-0000-0000-0000A0310000}"/>
    <cellStyle name="Нейтральный 4 2" xfId="12706" xr:uid="{00000000-0005-0000-0000-0000A1310000}"/>
    <cellStyle name="Нейтральный 5" xfId="12707" xr:uid="{00000000-0005-0000-0000-0000A2310000}"/>
    <cellStyle name="Нейтральный 5 2" xfId="12708" xr:uid="{00000000-0005-0000-0000-0000A3310000}"/>
    <cellStyle name="Нейтральный 6" xfId="12709" xr:uid="{00000000-0005-0000-0000-0000A4310000}"/>
    <cellStyle name="Нейтральный 6 2" xfId="12710" xr:uid="{00000000-0005-0000-0000-0000A5310000}"/>
    <cellStyle name="Нейтральный 7" xfId="12711" xr:uid="{00000000-0005-0000-0000-0000A6310000}"/>
    <cellStyle name="Нейтральный 7 2" xfId="12712" xr:uid="{00000000-0005-0000-0000-0000A7310000}"/>
    <cellStyle name="Нейтральный 8" xfId="12713" xr:uid="{00000000-0005-0000-0000-0000A8310000}"/>
    <cellStyle name="Нейтральный 8 2" xfId="12714" xr:uid="{00000000-0005-0000-0000-0000A9310000}"/>
    <cellStyle name="Нейтральный 9" xfId="12715" xr:uid="{00000000-0005-0000-0000-0000AA310000}"/>
    <cellStyle name="Нейтральный 9 2" xfId="12716" xr:uid="{00000000-0005-0000-0000-0000AB310000}"/>
    <cellStyle name="новый" xfId="12717" xr:uid="{00000000-0005-0000-0000-0000AC310000}"/>
    <cellStyle name="Обычный" xfId="0" builtinId="0"/>
    <cellStyle name="Обычный 10" xfId="12718" xr:uid="{00000000-0005-0000-0000-0000AE310000}"/>
    <cellStyle name="Обычный 10 10" xfId="12719" xr:uid="{00000000-0005-0000-0000-0000AF310000}"/>
    <cellStyle name="Обычный 10 2" xfId="12720" xr:uid="{00000000-0005-0000-0000-0000B0310000}"/>
    <cellStyle name="Обычный 10 2 2" xfId="12721" xr:uid="{00000000-0005-0000-0000-0000B1310000}"/>
    <cellStyle name="Обычный 10 2 3" xfId="12722" xr:uid="{00000000-0005-0000-0000-0000B2310000}"/>
    <cellStyle name="Обычный 10 2 3 2" xfId="12723" xr:uid="{00000000-0005-0000-0000-0000B3310000}"/>
    <cellStyle name="Обычный 10 2 4" xfId="12724" xr:uid="{00000000-0005-0000-0000-0000B4310000}"/>
    <cellStyle name="Обычный 10 2_Красноярскэнерго" xfId="12725" xr:uid="{00000000-0005-0000-0000-0000B5310000}"/>
    <cellStyle name="Обычный 10 3" xfId="12726" xr:uid="{00000000-0005-0000-0000-0000B6310000}"/>
    <cellStyle name="Обычный 10 3 2" xfId="12727" xr:uid="{00000000-0005-0000-0000-0000B7310000}"/>
    <cellStyle name="Обычный 10 3 3" xfId="12728" xr:uid="{00000000-0005-0000-0000-0000B8310000}"/>
    <cellStyle name="Обычный 10 4" xfId="12729" xr:uid="{00000000-0005-0000-0000-0000B9310000}"/>
    <cellStyle name="Обычный 10 5" xfId="12730" xr:uid="{00000000-0005-0000-0000-0000BA310000}"/>
    <cellStyle name="Обычный 10 5 2 2" xfId="12731" xr:uid="{00000000-0005-0000-0000-0000BB310000}"/>
    <cellStyle name="Обычный 10 5 2 2 2" xfId="12732" xr:uid="{00000000-0005-0000-0000-0000BC310000}"/>
    <cellStyle name="Обычный 10 6" xfId="12733" xr:uid="{00000000-0005-0000-0000-0000BD310000}"/>
    <cellStyle name="Обычный 10 7" xfId="12734" xr:uid="{00000000-0005-0000-0000-0000BE310000}"/>
    <cellStyle name="Обычный 10 8" xfId="12735" xr:uid="{00000000-0005-0000-0000-0000BF310000}"/>
    <cellStyle name="Обычный 10 9" xfId="12736" xr:uid="{00000000-0005-0000-0000-0000C0310000}"/>
    <cellStyle name="Обычный 10_2011.04.26 Расчет ВЫРУЧКИ 2011 нов. тарифы" xfId="12737" xr:uid="{00000000-0005-0000-0000-0000C1310000}"/>
    <cellStyle name="Обычный 100" xfId="12738" xr:uid="{00000000-0005-0000-0000-0000C2310000}"/>
    <cellStyle name="Обычный 106" xfId="12739" xr:uid="{00000000-0005-0000-0000-0000C3310000}"/>
    <cellStyle name="Обычный 107" xfId="12740" xr:uid="{00000000-0005-0000-0000-0000C4310000}"/>
    <cellStyle name="Обычный 11" xfId="12741" xr:uid="{00000000-0005-0000-0000-0000C5310000}"/>
    <cellStyle name="Обычный 11 10" xfId="12742" xr:uid="{00000000-0005-0000-0000-0000C6310000}"/>
    <cellStyle name="Обычный 11 11" xfId="12743" xr:uid="{00000000-0005-0000-0000-0000C7310000}"/>
    <cellStyle name="Обычный 11 12" xfId="12744" xr:uid="{00000000-0005-0000-0000-0000C8310000}"/>
    <cellStyle name="Обычный 11 13" xfId="12745" xr:uid="{00000000-0005-0000-0000-0000C9310000}"/>
    <cellStyle name="Обычный 11 14" xfId="12746" xr:uid="{00000000-0005-0000-0000-0000CA310000}"/>
    <cellStyle name="Обычный 11 2" xfId="12747" xr:uid="{00000000-0005-0000-0000-0000CB310000}"/>
    <cellStyle name="Обычный 11 2 2" xfId="12748" xr:uid="{00000000-0005-0000-0000-0000CC310000}"/>
    <cellStyle name="Обычный 11 2 3" xfId="12749" xr:uid="{00000000-0005-0000-0000-0000CD310000}"/>
    <cellStyle name="Обычный 11 3" xfId="12750" xr:uid="{00000000-0005-0000-0000-0000CE310000}"/>
    <cellStyle name="Обычный 11 4" xfId="12751" xr:uid="{00000000-0005-0000-0000-0000CF310000}"/>
    <cellStyle name="Обычный 11 5" xfId="12752" xr:uid="{00000000-0005-0000-0000-0000D0310000}"/>
    <cellStyle name="Обычный 11 6" xfId="12753" xr:uid="{00000000-0005-0000-0000-0000D1310000}"/>
    <cellStyle name="Обычный 11 7" xfId="12754" xr:uid="{00000000-0005-0000-0000-0000D2310000}"/>
    <cellStyle name="Обычный 11 8" xfId="12755" xr:uid="{00000000-0005-0000-0000-0000D3310000}"/>
    <cellStyle name="Обычный 11 9" xfId="12756" xr:uid="{00000000-0005-0000-0000-0000D4310000}"/>
    <cellStyle name="Обычный 11_2011.04.26 Расчет ВЫРУЧКИ 2011 нов. тарифы" xfId="12757" xr:uid="{00000000-0005-0000-0000-0000D5310000}"/>
    <cellStyle name="Обычный 114 2" xfId="12758" xr:uid="{00000000-0005-0000-0000-0000D6310000}"/>
    <cellStyle name="Обычный 114 2 2" xfId="12759" xr:uid="{00000000-0005-0000-0000-0000D7310000}"/>
    <cellStyle name="Обычный 114 2_пр№2 пр.149 170311" xfId="12760" xr:uid="{00000000-0005-0000-0000-0000D8310000}"/>
    <cellStyle name="Обычный 12" xfId="12761" xr:uid="{00000000-0005-0000-0000-0000D9310000}"/>
    <cellStyle name="Обычный 12 2" xfId="12762" xr:uid="{00000000-0005-0000-0000-0000DA310000}"/>
    <cellStyle name="Обычный 12 2 2" xfId="12763" xr:uid="{00000000-0005-0000-0000-0000DB310000}"/>
    <cellStyle name="Обычный 12 3" xfId="12764" xr:uid="{00000000-0005-0000-0000-0000DC310000}"/>
    <cellStyle name="Обычный 12 4" xfId="12765" xr:uid="{00000000-0005-0000-0000-0000DD310000}"/>
    <cellStyle name="Обычный 12 5" xfId="12766" xr:uid="{00000000-0005-0000-0000-0000DE310000}"/>
    <cellStyle name="Обычный 12 6" xfId="12767" xr:uid="{00000000-0005-0000-0000-0000DF310000}"/>
    <cellStyle name="Обычный 12 7" xfId="12768" xr:uid="{00000000-0005-0000-0000-0000E0310000}"/>
    <cellStyle name="Обычный 13" xfId="12769" xr:uid="{00000000-0005-0000-0000-0000E1310000}"/>
    <cellStyle name="Обычный 13 2" xfId="12770" xr:uid="{00000000-0005-0000-0000-0000E2310000}"/>
    <cellStyle name="Обычный 13 2 2" xfId="12771" xr:uid="{00000000-0005-0000-0000-0000E3310000}"/>
    <cellStyle name="Обычный 13 3" xfId="12772" xr:uid="{00000000-0005-0000-0000-0000E4310000}"/>
    <cellStyle name="Обычный 13 4" xfId="12773" xr:uid="{00000000-0005-0000-0000-0000E5310000}"/>
    <cellStyle name="Обычный 13 5" xfId="12774" xr:uid="{00000000-0005-0000-0000-0000E6310000}"/>
    <cellStyle name="Обычный 14" xfId="12775" xr:uid="{00000000-0005-0000-0000-0000E7310000}"/>
    <cellStyle name="Обычный 14 2" xfId="12776" xr:uid="{00000000-0005-0000-0000-0000E8310000}"/>
    <cellStyle name="Обычный 14 2 2" xfId="12777" xr:uid="{00000000-0005-0000-0000-0000E9310000}"/>
    <cellStyle name="Обычный 14 3" xfId="12778" xr:uid="{00000000-0005-0000-0000-0000EA310000}"/>
    <cellStyle name="Обычный 14 32" xfId="12779" xr:uid="{00000000-0005-0000-0000-0000EB310000}"/>
    <cellStyle name="Обычный 14 4" xfId="12780" xr:uid="{00000000-0005-0000-0000-0000EC310000}"/>
    <cellStyle name="Обычный 14 5" xfId="12781" xr:uid="{00000000-0005-0000-0000-0000ED310000}"/>
    <cellStyle name="Обычный 14_Xl0000731" xfId="12782" xr:uid="{00000000-0005-0000-0000-0000EE310000}"/>
    <cellStyle name="Обычный 15" xfId="12783" xr:uid="{00000000-0005-0000-0000-0000EF310000}"/>
    <cellStyle name="Обычный 15 2" xfId="12784" xr:uid="{00000000-0005-0000-0000-0000F0310000}"/>
    <cellStyle name="Обычный 15 2 2" xfId="12785" xr:uid="{00000000-0005-0000-0000-0000F1310000}"/>
    <cellStyle name="Обычный 15 3" xfId="12786" xr:uid="{00000000-0005-0000-0000-0000F2310000}"/>
    <cellStyle name="Обычный 15 4" xfId="12787" xr:uid="{00000000-0005-0000-0000-0000F3310000}"/>
    <cellStyle name="Обычный 16" xfId="12788" xr:uid="{00000000-0005-0000-0000-0000F4310000}"/>
    <cellStyle name="Обычный 16 2" xfId="12789" xr:uid="{00000000-0005-0000-0000-0000F5310000}"/>
    <cellStyle name="Обычный 16 2 2" xfId="12790" xr:uid="{00000000-0005-0000-0000-0000F6310000}"/>
    <cellStyle name="Обычный 16 3" xfId="12791" xr:uid="{00000000-0005-0000-0000-0000F7310000}"/>
    <cellStyle name="Обычный 16 4" xfId="12792" xr:uid="{00000000-0005-0000-0000-0000F8310000}"/>
    <cellStyle name="Обычный 16 5" xfId="12793" xr:uid="{00000000-0005-0000-0000-0000F9310000}"/>
    <cellStyle name="Обычный 16 6" xfId="12794" xr:uid="{00000000-0005-0000-0000-0000FA310000}"/>
    <cellStyle name="Обычный 17" xfId="12795" xr:uid="{00000000-0005-0000-0000-0000FB310000}"/>
    <cellStyle name="Обычный 17 2" xfId="12796" xr:uid="{00000000-0005-0000-0000-0000FC310000}"/>
    <cellStyle name="Обычный 17 3" xfId="12797" xr:uid="{00000000-0005-0000-0000-0000FD310000}"/>
    <cellStyle name="Обычный 17 4" xfId="12798" xr:uid="{00000000-0005-0000-0000-0000FE310000}"/>
    <cellStyle name="Обычный 17 5" xfId="12799" xr:uid="{00000000-0005-0000-0000-0000FF310000}"/>
    <cellStyle name="Обычный 17 5 2" xfId="12800" xr:uid="{00000000-0005-0000-0000-000000320000}"/>
    <cellStyle name="Обычный 18" xfId="12801" xr:uid="{00000000-0005-0000-0000-000001320000}"/>
    <cellStyle name="Обычный 18 2" xfId="12802" xr:uid="{00000000-0005-0000-0000-000002320000}"/>
    <cellStyle name="Обычный 18 2 2" xfId="12803" xr:uid="{00000000-0005-0000-0000-000003320000}"/>
    <cellStyle name="Обычный 18 3" xfId="12804" xr:uid="{00000000-0005-0000-0000-000004320000}"/>
    <cellStyle name="Обычный 18 4" xfId="12805" xr:uid="{00000000-0005-0000-0000-000005320000}"/>
    <cellStyle name="Обычный 19" xfId="12806" xr:uid="{00000000-0005-0000-0000-000006320000}"/>
    <cellStyle name="Обычный 19 2" xfId="12807" xr:uid="{00000000-0005-0000-0000-000007320000}"/>
    <cellStyle name="Обычный 19 2 2" xfId="12808" xr:uid="{00000000-0005-0000-0000-000008320000}"/>
    <cellStyle name="Обычный 19 3" xfId="12809" xr:uid="{00000000-0005-0000-0000-000009320000}"/>
    <cellStyle name="Обычный 19 3 2" xfId="12810" xr:uid="{00000000-0005-0000-0000-00000A320000}"/>
    <cellStyle name="Обычный 19 4" xfId="12811" xr:uid="{00000000-0005-0000-0000-00000B320000}"/>
    <cellStyle name="Обычный 2" xfId="12812" xr:uid="{00000000-0005-0000-0000-00000C320000}"/>
    <cellStyle name="Обычный 2 10" xfId="12813" xr:uid="{00000000-0005-0000-0000-00000D320000}"/>
    <cellStyle name="Обычный 2 10 2" xfId="12814" xr:uid="{00000000-0005-0000-0000-00000E320000}"/>
    <cellStyle name="Обычный 2 10 2 2" xfId="12815" xr:uid="{00000000-0005-0000-0000-00000F320000}"/>
    <cellStyle name="Обычный 2 10 2 3" xfId="12816" xr:uid="{00000000-0005-0000-0000-000010320000}"/>
    <cellStyle name="Обычный 2 10 2 4" xfId="12817" xr:uid="{00000000-0005-0000-0000-000011320000}"/>
    <cellStyle name="Обычный 2 10 3" xfId="12818" xr:uid="{00000000-0005-0000-0000-000012320000}"/>
    <cellStyle name="Обычный 2 10 4" xfId="12819" xr:uid="{00000000-0005-0000-0000-000013320000}"/>
    <cellStyle name="Обычный 2 10 5" xfId="12820" xr:uid="{00000000-0005-0000-0000-000014320000}"/>
    <cellStyle name="Обычный 2 10 6" xfId="12821" xr:uid="{00000000-0005-0000-0000-000015320000}"/>
    <cellStyle name="Обычный 2 10 7" xfId="12822" xr:uid="{00000000-0005-0000-0000-000016320000}"/>
    <cellStyle name="Обычный 2 10 8" xfId="12823" xr:uid="{00000000-0005-0000-0000-000017320000}"/>
    <cellStyle name="Обычный 2 11" xfId="12824" xr:uid="{00000000-0005-0000-0000-000018320000}"/>
    <cellStyle name="Обычный 2 11 2" xfId="12825" xr:uid="{00000000-0005-0000-0000-000019320000}"/>
    <cellStyle name="Обычный 2 12" xfId="12826" xr:uid="{00000000-0005-0000-0000-00001A320000}"/>
    <cellStyle name="Обычный 2 12 2" xfId="12827" xr:uid="{00000000-0005-0000-0000-00001B320000}"/>
    <cellStyle name="Обычный 2 12 3" xfId="12828" xr:uid="{00000000-0005-0000-0000-00001C320000}"/>
    <cellStyle name="Обычный 2 13" xfId="12829" xr:uid="{00000000-0005-0000-0000-00001D320000}"/>
    <cellStyle name="Обычный 2 13 2" xfId="12830" xr:uid="{00000000-0005-0000-0000-00001E320000}"/>
    <cellStyle name="Обычный 2 13 3" xfId="12831" xr:uid="{00000000-0005-0000-0000-00001F320000}"/>
    <cellStyle name="Обычный 2 14" xfId="12832" xr:uid="{00000000-0005-0000-0000-000020320000}"/>
    <cellStyle name="Обычный 2 14 2" xfId="12833" xr:uid="{00000000-0005-0000-0000-000021320000}"/>
    <cellStyle name="Обычный 2 14 3" xfId="12834" xr:uid="{00000000-0005-0000-0000-000022320000}"/>
    <cellStyle name="Обычный 2 15" xfId="12835" xr:uid="{00000000-0005-0000-0000-000023320000}"/>
    <cellStyle name="Обычный 2 15 2" xfId="12836" xr:uid="{00000000-0005-0000-0000-000024320000}"/>
    <cellStyle name="Обычный 2 15 3" xfId="12837" xr:uid="{00000000-0005-0000-0000-000025320000}"/>
    <cellStyle name="Обычный 2 16" xfId="12838" xr:uid="{00000000-0005-0000-0000-000026320000}"/>
    <cellStyle name="Обычный 2 16 2" xfId="12839" xr:uid="{00000000-0005-0000-0000-000027320000}"/>
    <cellStyle name="Обычный 2 16 3" xfId="12840" xr:uid="{00000000-0005-0000-0000-000028320000}"/>
    <cellStyle name="Обычный 2 17" xfId="12841" xr:uid="{00000000-0005-0000-0000-000029320000}"/>
    <cellStyle name="Обычный 2 17 2" xfId="12842" xr:uid="{00000000-0005-0000-0000-00002A320000}"/>
    <cellStyle name="Обычный 2 17 3" xfId="12843" xr:uid="{00000000-0005-0000-0000-00002B320000}"/>
    <cellStyle name="Обычный 2 18" xfId="12844" xr:uid="{00000000-0005-0000-0000-00002C320000}"/>
    <cellStyle name="Обычный 2 18 2" xfId="12845" xr:uid="{00000000-0005-0000-0000-00002D320000}"/>
    <cellStyle name="Обычный 2 18 3" xfId="12846" xr:uid="{00000000-0005-0000-0000-00002E320000}"/>
    <cellStyle name="Обычный 2 18 4" xfId="12847" xr:uid="{00000000-0005-0000-0000-00002F320000}"/>
    <cellStyle name="Обычный 2 18 5" xfId="12848" xr:uid="{00000000-0005-0000-0000-000030320000}"/>
    <cellStyle name="Обычный 2 19" xfId="12849" xr:uid="{00000000-0005-0000-0000-000031320000}"/>
    <cellStyle name="Обычный 2 19 2" xfId="12850" xr:uid="{00000000-0005-0000-0000-000032320000}"/>
    <cellStyle name="Обычный 2 19 3" xfId="12851" xr:uid="{00000000-0005-0000-0000-000033320000}"/>
    <cellStyle name="Обычный 2 19 4" xfId="12852" xr:uid="{00000000-0005-0000-0000-000034320000}"/>
    <cellStyle name="Обычный 2 2" xfId="12853" xr:uid="{00000000-0005-0000-0000-000035320000}"/>
    <cellStyle name="Обычный 2 2 10" xfId="12854" xr:uid="{00000000-0005-0000-0000-000036320000}"/>
    <cellStyle name="Обычный 2 2 10 2" xfId="12855" xr:uid="{00000000-0005-0000-0000-000037320000}"/>
    <cellStyle name="Обычный 2 2 11" xfId="12856" xr:uid="{00000000-0005-0000-0000-000038320000}"/>
    <cellStyle name="Обычный 2 2 11 2" xfId="12857" xr:uid="{00000000-0005-0000-0000-000039320000}"/>
    <cellStyle name="Обычный 2 2 12" xfId="12858" xr:uid="{00000000-0005-0000-0000-00003A320000}"/>
    <cellStyle name="Обычный 2 2 12 2" xfId="12859" xr:uid="{00000000-0005-0000-0000-00003B320000}"/>
    <cellStyle name="Обычный 2 2 13" xfId="12860" xr:uid="{00000000-0005-0000-0000-00003C320000}"/>
    <cellStyle name="Обычный 2 2 13 2" xfId="12861" xr:uid="{00000000-0005-0000-0000-00003D320000}"/>
    <cellStyle name="Обычный 2 2 14" xfId="12862" xr:uid="{00000000-0005-0000-0000-00003E320000}"/>
    <cellStyle name="Обычный 2 2 14 2" xfId="12863" xr:uid="{00000000-0005-0000-0000-00003F320000}"/>
    <cellStyle name="Обычный 2 2 15" xfId="12864" xr:uid="{00000000-0005-0000-0000-000040320000}"/>
    <cellStyle name="Обычный 2 2 15 2" xfId="12865" xr:uid="{00000000-0005-0000-0000-000041320000}"/>
    <cellStyle name="Обычный 2 2 16" xfId="12866" xr:uid="{00000000-0005-0000-0000-000042320000}"/>
    <cellStyle name="Обычный 2 2 16 2" xfId="12867" xr:uid="{00000000-0005-0000-0000-000043320000}"/>
    <cellStyle name="Обычный 2 2 17" xfId="12868" xr:uid="{00000000-0005-0000-0000-000044320000}"/>
    <cellStyle name="Обычный 2 2 17 2" xfId="12869" xr:uid="{00000000-0005-0000-0000-000045320000}"/>
    <cellStyle name="Обычный 2 2 18" xfId="12870" xr:uid="{00000000-0005-0000-0000-000046320000}"/>
    <cellStyle name="Обычный 2 2 18 2" xfId="12871" xr:uid="{00000000-0005-0000-0000-000047320000}"/>
    <cellStyle name="Обычный 2 2 19" xfId="12872" xr:uid="{00000000-0005-0000-0000-000048320000}"/>
    <cellStyle name="Обычный 2 2 19 2" xfId="12873" xr:uid="{00000000-0005-0000-0000-000049320000}"/>
    <cellStyle name="Обычный 2 2 2" xfId="12874" xr:uid="{00000000-0005-0000-0000-00004A320000}"/>
    <cellStyle name="Обычный 2 2 2 10" xfId="12875" xr:uid="{00000000-0005-0000-0000-00004B320000}"/>
    <cellStyle name="Обычный 2 2 2 10 2" xfId="12876" xr:uid="{00000000-0005-0000-0000-00004C320000}"/>
    <cellStyle name="Обычный 2 2 2 11" xfId="12877" xr:uid="{00000000-0005-0000-0000-00004D320000}"/>
    <cellStyle name="Обычный 2 2 2 11 2" xfId="12878" xr:uid="{00000000-0005-0000-0000-00004E320000}"/>
    <cellStyle name="Обычный 2 2 2 12" xfId="12879" xr:uid="{00000000-0005-0000-0000-00004F320000}"/>
    <cellStyle name="Обычный 2 2 2 12 2" xfId="12880" xr:uid="{00000000-0005-0000-0000-000050320000}"/>
    <cellStyle name="Обычный 2 2 2 13" xfId="12881" xr:uid="{00000000-0005-0000-0000-000051320000}"/>
    <cellStyle name="Обычный 2 2 2 13 2" xfId="12882" xr:uid="{00000000-0005-0000-0000-000052320000}"/>
    <cellStyle name="Обычный 2 2 2 14" xfId="12883" xr:uid="{00000000-0005-0000-0000-000053320000}"/>
    <cellStyle name="Обычный 2 2 2 14 2" xfId="12884" xr:uid="{00000000-0005-0000-0000-000054320000}"/>
    <cellStyle name="Обычный 2 2 2 15" xfId="12885" xr:uid="{00000000-0005-0000-0000-000055320000}"/>
    <cellStyle name="Обычный 2 2 2 15 2" xfId="12886" xr:uid="{00000000-0005-0000-0000-000056320000}"/>
    <cellStyle name="Обычный 2 2 2 16" xfId="12887" xr:uid="{00000000-0005-0000-0000-000057320000}"/>
    <cellStyle name="Обычный 2 2 2 16 2" xfId="12888" xr:uid="{00000000-0005-0000-0000-000058320000}"/>
    <cellStyle name="Обычный 2 2 2 17" xfId="12889" xr:uid="{00000000-0005-0000-0000-000059320000}"/>
    <cellStyle name="Обычный 2 2 2 17 2" xfId="12890" xr:uid="{00000000-0005-0000-0000-00005A320000}"/>
    <cellStyle name="Обычный 2 2 2 18" xfId="12891" xr:uid="{00000000-0005-0000-0000-00005B320000}"/>
    <cellStyle name="Обычный 2 2 2 18 2" xfId="12892" xr:uid="{00000000-0005-0000-0000-00005C320000}"/>
    <cellStyle name="Обычный 2 2 2 19" xfId="12893" xr:uid="{00000000-0005-0000-0000-00005D320000}"/>
    <cellStyle name="Обычный 2 2 2 2" xfId="12894" xr:uid="{00000000-0005-0000-0000-00005E320000}"/>
    <cellStyle name="Обычный 2 2 2 2 10" xfId="12895" xr:uid="{00000000-0005-0000-0000-00005F320000}"/>
    <cellStyle name="Обычный 2 2 2 2 11" xfId="12896" xr:uid="{00000000-0005-0000-0000-000060320000}"/>
    <cellStyle name="Обычный 2 2 2 2 2" xfId="12897" xr:uid="{00000000-0005-0000-0000-000061320000}"/>
    <cellStyle name="Обычный 2 2 2 2 2 2" xfId="12898" xr:uid="{00000000-0005-0000-0000-000062320000}"/>
    <cellStyle name="Обычный 2 2 2 2 2 3" xfId="12899" xr:uid="{00000000-0005-0000-0000-000063320000}"/>
    <cellStyle name="Обычный 2 2 2 2 2 4" xfId="12900" xr:uid="{00000000-0005-0000-0000-000064320000}"/>
    <cellStyle name="Обычный 2 2 2 2 2 5" xfId="12901" xr:uid="{00000000-0005-0000-0000-000065320000}"/>
    <cellStyle name="Обычный 2 2 2 2 2 6" xfId="12902" xr:uid="{00000000-0005-0000-0000-000066320000}"/>
    <cellStyle name="Обычный 2 2 2 2 2 7" xfId="12903" xr:uid="{00000000-0005-0000-0000-000067320000}"/>
    <cellStyle name="Обычный 2 2 2 2 2 8" xfId="12904" xr:uid="{00000000-0005-0000-0000-000068320000}"/>
    <cellStyle name="Обычный 2 2 2 2 2_Красноярскэнерго" xfId="12905" xr:uid="{00000000-0005-0000-0000-000069320000}"/>
    <cellStyle name="Обычный 2 2 2 2 3" xfId="12906" xr:uid="{00000000-0005-0000-0000-00006A320000}"/>
    <cellStyle name="Обычный 2 2 2 2 4" xfId="12907" xr:uid="{00000000-0005-0000-0000-00006B320000}"/>
    <cellStyle name="Обычный 2 2 2 2 5" xfId="12908" xr:uid="{00000000-0005-0000-0000-00006C320000}"/>
    <cellStyle name="Обычный 2 2 2 2 6" xfId="12909" xr:uid="{00000000-0005-0000-0000-00006D320000}"/>
    <cellStyle name="Обычный 2 2 2 2 7" xfId="12910" xr:uid="{00000000-0005-0000-0000-00006E320000}"/>
    <cellStyle name="Обычный 2 2 2 2 8" xfId="12911" xr:uid="{00000000-0005-0000-0000-00006F320000}"/>
    <cellStyle name="Обычный 2 2 2 2 9" xfId="12912" xr:uid="{00000000-0005-0000-0000-000070320000}"/>
    <cellStyle name="Обычный 2 2 2 3" xfId="12913" xr:uid="{00000000-0005-0000-0000-000071320000}"/>
    <cellStyle name="Обычный 2 2 2 3 2" xfId="12914" xr:uid="{00000000-0005-0000-0000-000072320000}"/>
    <cellStyle name="Обычный 2 2 2 4" xfId="12915" xr:uid="{00000000-0005-0000-0000-000073320000}"/>
    <cellStyle name="Обычный 2 2 2 4 2" xfId="12916" xr:uid="{00000000-0005-0000-0000-000074320000}"/>
    <cellStyle name="Обычный 2 2 2 5" xfId="12917" xr:uid="{00000000-0005-0000-0000-000075320000}"/>
    <cellStyle name="Обычный 2 2 2 5 2" xfId="12918" xr:uid="{00000000-0005-0000-0000-000076320000}"/>
    <cellStyle name="Обычный 2 2 2 6" xfId="12919" xr:uid="{00000000-0005-0000-0000-000077320000}"/>
    <cellStyle name="Обычный 2 2 2 6 2" xfId="12920" xr:uid="{00000000-0005-0000-0000-000078320000}"/>
    <cellStyle name="Обычный 2 2 2 7" xfId="12921" xr:uid="{00000000-0005-0000-0000-000079320000}"/>
    <cellStyle name="Обычный 2 2 2 7 2" xfId="12922" xr:uid="{00000000-0005-0000-0000-00007A320000}"/>
    <cellStyle name="Обычный 2 2 2 8" xfId="12923" xr:uid="{00000000-0005-0000-0000-00007B320000}"/>
    <cellStyle name="Обычный 2 2 2 8 2" xfId="12924" xr:uid="{00000000-0005-0000-0000-00007C320000}"/>
    <cellStyle name="Обычный 2 2 2 9" xfId="12925" xr:uid="{00000000-0005-0000-0000-00007D320000}"/>
    <cellStyle name="Обычный 2 2 2 9 2" xfId="12926" xr:uid="{00000000-0005-0000-0000-00007E320000}"/>
    <cellStyle name="Обычный 2 2 2_12мес" xfId="12927" xr:uid="{00000000-0005-0000-0000-00007F320000}"/>
    <cellStyle name="Обычный 2 2 20" xfId="12928" xr:uid="{00000000-0005-0000-0000-000080320000}"/>
    <cellStyle name="Обычный 2 2 21" xfId="12929" xr:uid="{00000000-0005-0000-0000-000081320000}"/>
    <cellStyle name="Обычный 2 2 22" xfId="12930" xr:uid="{00000000-0005-0000-0000-000082320000}"/>
    <cellStyle name="Обычный 2 2 23" xfId="12931" xr:uid="{00000000-0005-0000-0000-000083320000}"/>
    <cellStyle name="Обычный 2 2 24" xfId="12932" xr:uid="{00000000-0005-0000-0000-000084320000}"/>
    <cellStyle name="Обычный 2 2 25" xfId="12933" xr:uid="{00000000-0005-0000-0000-000085320000}"/>
    <cellStyle name="Обычный 2 2 26" xfId="12934" xr:uid="{00000000-0005-0000-0000-000086320000}"/>
    <cellStyle name="Обычный 2 2 27" xfId="12935" xr:uid="{00000000-0005-0000-0000-000087320000}"/>
    <cellStyle name="Обычный 2 2 28" xfId="12936" xr:uid="{00000000-0005-0000-0000-000088320000}"/>
    <cellStyle name="Обычный 2 2 29" xfId="12937" xr:uid="{00000000-0005-0000-0000-000089320000}"/>
    <cellStyle name="Обычный 2 2 3" xfId="12938" xr:uid="{00000000-0005-0000-0000-00008A320000}"/>
    <cellStyle name="Обычный 2 2 3 2" xfId="12939" xr:uid="{00000000-0005-0000-0000-00008B320000}"/>
    <cellStyle name="Обычный 2 2 3 2 2" xfId="12940" xr:uid="{00000000-0005-0000-0000-00008C320000}"/>
    <cellStyle name="Обычный 2 2 3 3" xfId="12941" xr:uid="{00000000-0005-0000-0000-00008D320000}"/>
    <cellStyle name="Обычный 2 2 3_Проект НВВ на 2012  (28 12 2011) с формулами ОКОНЧАТЕЛЬНО (version 1)" xfId="12942" xr:uid="{00000000-0005-0000-0000-00008E320000}"/>
    <cellStyle name="Обычный 2 2 30" xfId="12943" xr:uid="{00000000-0005-0000-0000-00008F320000}"/>
    <cellStyle name="Обычный 2 2 31" xfId="12944" xr:uid="{00000000-0005-0000-0000-000090320000}"/>
    <cellStyle name="Обычный 2 2 32" xfId="12945" xr:uid="{00000000-0005-0000-0000-000091320000}"/>
    <cellStyle name="Обычный 2 2 33" xfId="12946" xr:uid="{00000000-0005-0000-0000-000092320000}"/>
    <cellStyle name="Обычный 2 2 34" xfId="12947" xr:uid="{00000000-0005-0000-0000-000093320000}"/>
    <cellStyle name="Обычный 2 2 35" xfId="12948" xr:uid="{00000000-0005-0000-0000-000094320000}"/>
    <cellStyle name="Обычный 2 2 36" xfId="12949" xr:uid="{00000000-0005-0000-0000-000095320000}"/>
    <cellStyle name="Обычный 2 2 4" xfId="12950" xr:uid="{00000000-0005-0000-0000-000096320000}"/>
    <cellStyle name="Обычный 2 2 4 2" xfId="12951" xr:uid="{00000000-0005-0000-0000-000097320000}"/>
    <cellStyle name="Обычный 2 2 5" xfId="12952" xr:uid="{00000000-0005-0000-0000-000098320000}"/>
    <cellStyle name="Обычный 2 2 5 2" xfId="12953" xr:uid="{00000000-0005-0000-0000-000099320000}"/>
    <cellStyle name="Обычный 2 2 6" xfId="12954" xr:uid="{00000000-0005-0000-0000-00009A320000}"/>
    <cellStyle name="Обычный 2 2 6 2" xfId="12955" xr:uid="{00000000-0005-0000-0000-00009B320000}"/>
    <cellStyle name="Обычный 2 2 7" xfId="12956" xr:uid="{00000000-0005-0000-0000-00009C320000}"/>
    <cellStyle name="Обычный 2 2 7 2" xfId="12957" xr:uid="{00000000-0005-0000-0000-00009D320000}"/>
    <cellStyle name="Обычный 2 2 8" xfId="12958" xr:uid="{00000000-0005-0000-0000-00009E320000}"/>
    <cellStyle name="Обычный 2 2 8 2" xfId="12959" xr:uid="{00000000-0005-0000-0000-00009F320000}"/>
    <cellStyle name="Обычный 2 2 9" xfId="12960" xr:uid="{00000000-0005-0000-0000-0000A0320000}"/>
    <cellStyle name="Обычный 2 2 9 2" xfId="12961" xr:uid="{00000000-0005-0000-0000-0000A1320000}"/>
    <cellStyle name="Обычный 2 2_2 225 (антикриз)" xfId="12962" xr:uid="{00000000-0005-0000-0000-0000A2320000}"/>
    <cellStyle name="Обычный 2 20" xfId="12963" xr:uid="{00000000-0005-0000-0000-0000A3320000}"/>
    <cellStyle name="Обычный 2 20 2" xfId="12964" xr:uid="{00000000-0005-0000-0000-0000A4320000}"/>
    <cellStyle name="Обычный 2 20 3" xfId="12965" xr:uid="{00000000-0005-0000-0000-0000A5320000}"/>
    <cellStyle name="Обычный 2 20 4" xfId="12966" xr:uid="{00000000-0005-0000-0000-0000A6320000}"/>
    <cellStyle name="Обычный 2 21" xfId="12967" xr:uid="{00000000-0005-0000-0000-0000A7320000}"/>
    <cellStyle name="Обычный 2 21 2" xfId="12968" xr:uid="{00000000-0005-0000-0000-0000A8320000}"/>
    <cellStyle name="Обычный 2 21 3" xfId="12969" xr:uid="{00000000-0005-0000-0000-0000A9320000}"/>
    <cellStyle name="Обычный 2 21 4" xfId="12970" xr:uid="{00000000-0005-0000-0000-0000AA320000}"/>
    <cellStyle name="Обычный 2 22" xfId="12971" xr:uid="{00000000-0005-0000-0000-0000AB320000}"/>
    <cellStyle name="Обычный 2 22 2" xfId="12972" xr:uid="{00000000-0005-0000-0000-0000AC320000}"/>
    <cellStyle name="Обычный 2 22 3" xfId="12973" xr:uid="{00000000-0005-0000-0000-0000AD320000}"/>
    <cellStyle name="Обычный 2 22 4" xfId="12974" xr:uid="{00000000-0005-0000-0000-0000AE320000}"/>
    <cellStyle name="Обычный 2 23" xfId="12975" xr:uid="{00000000-0005-0000-0000-0000AF320000}"/>
    <cellStyle name="Обычный 2 23 2" xfId="12976" xr:uid="{00000000-0005-0000-0000-0000B0320000}"/>
    <cellStyle name="Обычный 2 23 3" xfId="12977" xr:uid="{00000000-0005-0000-0000-0000B1320000}"/>
    <cellStyle name="Обычный 2 23 4" xfId="12978" xr:uid="{00000000-0005-0000-0000-0000B2320000}"/>
    <cellStyle name="Обычный 2 24" xfId="12979" xr:uid="{00000000-0005-0000-0000-0000B3320000}"/>
    <cellStyle name="Обычный 2 24 2" xfId="12980" xr:uid="{00000000-0005-0000-0000-0000B4320000}"/>
    <cellStyle name="Обычный 2 24 3" xfId="12981" xr:uid="{00000000-0005-0000-0000-0000B5320000}"/>
    <cellStyle name="Обычный 2 24 4" xfId="12982" xr:uid="{00000000-0005-0000-0000-0000B6320000}"/>
    <cellStyle name="Обычный 2 25" xfId="12983" xr:uid="{00000000-0005-0000-0000-0000B7320000}"/>
    <cellStyle name="Обычный 2 25 2" xfId="12984" xr:uid="{00000000-0005-0000-0000-0000B8320000}"/>
    <cellStyle name="Обычный 2 25 3" xfId="12985" xr:uid="{00000000-0005-0000-0000-0000B9320000}"/>
    <cellStyle name="Обычный 2 26" xfId="12986" xr:uid="{00000000-0005-0000-0000-0000BA320000}"/>
    <cellStyle name="Обычный 2 26 2" xfId="12987" xr:uid="{00000000-0005-0000-0000-0000BB320000}"/>
    <cellStyle name="Обычный 2 26 2 2" xfId="12988" xr:uid="{00000000-0005-0000-0000-0000BC320000}"/>
    <cellStyle name="Обычный 2 27" xfId="12989" xr:uid="{00000000-0005-0000-0000-0000BD320000}"/>
    <cellStyle name="Обычный 2 27 2" xfId="12990" xr:uid="{00000000-0005-0000-0000-0000BE320000}"/>
    <cellStyle name="Обычный 2 28" xfId="12991" xr:uid="{00000000-0005-0000-0000-0000BF320000}"/>
    <cellStyle name="Обычный 2 28 2" xfId="12992" xr:uid="{00000000-0005-0000-0000-0000C0320000}"/>
    <cellStyle name="Обычный 2 29" xfId="12993" xr:uid="{00000000-0005-0000-0000-0000C1320000}"/>
    <cellStyle name="Обычный 2 29 2" xfId="12994" xr:uid="{00000000-0005-0000-0000-0000C2320000}"/>
    <cellStyle name="Обычный 2 3" xfId="12995" xr:uid="{00000000-0005-0000-0000-0000C3320000}"/>
    <cellStyle name="Обычный 2 3 2" xfId="12996" xr:uid="{00000000-0005-0000-0000-0000C4320000}"/>
    <cellStyle name="Обычный 2 3 3" xfId="12997" xr:uid="{00000000-0005-0000-0000-0000C5320000}"/>
    <cellStyle name="Обычный 2 3 3 2" xfId="12998" xr:uid="{00000000-0005-0000-0000-0000C6320000}"/>
    <cellStyle name="Обычный 2 3 4" xfId="12999" xr:uid="{00000000-0005-0000-0000-0000C7320000}"/>
    <cellStyle name="Обычный 2 3 5" xfId="13000" xr:uid="{00000000-0005-0000-0000-0000C8320000}"/>
    <cellStyle name="Обычный 2 3 6" xfId="13001" xr:uid="{00000000-0005-0000-0000-0000C9320000}"/>
    <cellStyle name="Обычный 2 3 7" xfId="13002" xr:uid="{00000000-0005-0000-0000-0000CA320000}"/>
    <cellStyle name="Обычный 2 3 8" xfId="13003" xr:uid="{00000000-0005-0000-0000-0000CB320000}"/>
    <cellStyle name="Обычный 2 3_46EE.2011(v1.0)" xfId="13004" xr:uid="{00000000-0005-0000-0000-0000CC320000}"/>
    <cellStyle name="Обычный 2 30" xfId="13005" xr:uid="{00000000-0005-0000-0000-0000CD320000}"/>
    <cellStyle name="Обычный 2 31" xfId="13006" xr:uid="{00000000-0005-0000-0000-0000CE320000}"/>
    <cellStyle name="Обычный 2 32" xfId="13007" xr:uid="{00000000-0005-0000-0000-0000CF320000}"/>
    <cellStyle name="Обычный 2 33" xfId="13008" xr:uid="{00000000-0005-0000-0000-0000D0320000}"/>
    <cellStyle name="Обычный 2 34" xfId="13009" xr:uid="{00000000-0005-0000-0000-0000D1320000}"/>
    <cellStyle name="Обычный 2 4" xfId="13010" xr:uid="{00000000-0005-0000-0000-0000D2320000}"/>
    <cellStyle name="Обычный 2 4 2" xfId="13011" xr:uid="{00000000-0005-0000-0000-0000D3320000}"/>
    <cellStyle name="Обычный 2 4 2 2" xfId="13012" xr:uid="{00000000-0005-0000-0000-0000D4320000}"/>
    <cellStyle name="Обычный 2 4 3" xfId="13013" xr:uid="{00000000-0005-0000-0000-0000D5320000}"/>
    <cellStyle name="Обычный 2 4 4" xfId="13014" xr:uid="{00000000-0005-0000-0000-0000D6320000}"/>
    <cellStyle name="Обычный 2 4 5" xfId="13015" xr:uid="{00000000-0005-0000-0000-0000D7320000}"/>
    <cellStyle name="Обычный 2 4 6" xfId="13016" xr:uid="{00000000-0005-0000-0000-0000D8320000}"/>
    <cellStyle name="Обычный 2 4 7" xfId="13017" xr:uid="{00000000-0005-0000-0000-0000D9320000}"/>
    <cellStyle name="Обычный 2 4 8" xfId="13018" xr:uid="{00000000-0005-0000-0000-0000DA320000}"/>
    <cellStyle name="Обычный 2 4_46EE.2011(v1.0)" xfId="13019" xr:uid="{00000000-0005-0000-0000-0000DB320000}"/>
    <cellStyle name="Обычный 2 5" xfId="13020" xr:uid="{00000000-0005-0000-0000-0000DC320000}"/>
    <cellStyle name="Обычный 2 5 2" xfId="13021" xr:uid="{00000000-0005-0000-0000-0000DD320000}"/>
    <cellStyle name="Обычный 2 5 3" xfId="13022" xr:uid="{00000000-0005-0000-0000-0000DE320000}"/>
    <cellStyle name="Обычный 2 5_46EE.2011(v1.0)" xfId="13023" xr:uid="{00000000-0005-0000-0000-0000DF320000}"/>
    <cellStyle name="Обычный 2 6" xfId="13024" xr:uid="{00000000-0005-0000-0000-0000E0320000}"/>
    <cellStyle name="Обычный 2 6 2" xfId="13025" xr:uid="{00000000-0005-0000-0000-0000E1320000}"/>
    <cellStyle name="Обычный 2 6 2 2" xfId="13026" xr:uid="{00000000-0005-0000-0000-0000E2320000}"/>
    <cellStyle name="Обычный 2 6 3" xfId="13027" xr:uid="{00000000-0005-0000-0000-0000E3320000}"/>
    <cellStyle name="Обычный 2 6 4" xfId="13028" xr:uid="{00000000-0005-0000-0000-0000E4320000}"/>
    <cellStyle name="Обычный 2 6 5" xfId="13029" xr:uid="{00000000-0005-0000-0000-0000E5320000}"/>
    <cellStyle name="Обычный 2 6 6" xfId="13030" xr:uid="{00000000-0005-0000-0000-0000E6320000}"/>
    <cellStyle name="Обычный 2 6 7" xfId="13031" xr:uid="{00000000-0005-0000-0000-0000E7320000}"/>
    <cellStyle name="Обычный 2 6 8" xfId="13032" xr:uid="{00000000-0005-0000-0000-0000E8320000}"/>
    <cellStyle name="Обычный 2 6_46EE.2011(v1.0)" xfId="13033" xr:uid="{00000000-0005-0000-0000-0000E9320000}"/>
    <cellStyle name="Обычный 2 7" xfId="13034" xr:uid="{00000000-0005-0000-0000-0000EA320000}"/>
    <cellStyle name="Обычный 2 7 2" xfId="13035" xr:uid="{00000000-0005-0000-0000-0000EB320000}"/>
    <cellStyle name="Обычный 2 7 3" xfId="13036" xr:uid="{00000000-0005-0000-0000-0000EC320000}"/>
    <cellStyle name="Обычный 2 7 4" xfId="13037" xr:uid="{00000000-0005-0000-0000-0000ED320000}"/>
    <cellStyle name="Обычный 2 7 5" xfId="13038" xr:uid="{00000000-0005-0000-0000-0000EE320000}"/>
    <cellStyle name="Обычный 2 7 6" xfId="13039" xr:uid="{00000000-0005-0000-0000-0000EF320000}"/>
    <cellStyle name="Обычный 2 7 7" xfId="13040" xr:uid="{00000000-0005-0000-0000-0000F0320000}"/>
    <cellStyle name="Обычный 2 7 8" xfId="13041" xr:uid="{00000000-0005-0000-0000-0000F1320000}"/>
    <cellStyle name="Обычный 2 8" xfId="13042" xr:uid="{00000000-0005-0000-0000-0000F2320000}"/>
    <cellStyle name="Обычный 2 8 2" xfId="13043" xr:uid="{00000000-0005-0000-0000-0000F3320000}"/>
    <cellStyle name="Обычный 2 8 3" xfId="13044" xr:uid="{00000000-0005-0000-0000-0000F4320000}"/>
    <cellStyle name="Обычный 2 8 4" xfId="13045" xr:uid="{00000000-0005-0000-0000-0000F5320000}"/>
    <cellStyle name="Обычный 2 8 5" xfId="13046" xr:uid="{00000000-0005-0000-0000-0000F6320000}"/>
    <cellStyle name="Обычный 2 8 6" xfId="13047" xr:uid="{00000000-0005-0000-0000-0000F7320000}"/>
    <cellStyle name="Обычный 2 8 7" xfId="13048" xr:uid="{00000000-0005-0000-0000-0000F8320000}"/>
    <cellStyle name="Обычный 2 8 8" xfId="13049" xr:uid="{00000000-0005-0000-0000-0000F9320000}"/>
    <cellStyle name="Обычный 2 9" xfId="13050" xr:uid="{00000000-0005-0000-0000-0000FA320000}"/>
    <cellStyle name="Обычный 2 9 2" xfId="13051" xr:uid="{00000000-0005-0000-0000-0000FB320000}"/>
    <cellStyle name="Обычный 2 9 3" xfId="13052" xr:uid="{00000000-0005-0000-0000-0000FC320000}"/>
    <cellStyle name="Обычный 2 9 4" xfId="13053" xr:uid="{00000000-0005-0000-0000-0000FD320000}"/>
    <cellStyle name="Обычный 2 9 5" xfId="13054" xr:uid="{00000000-0005-0000-0000-0000FE320000}"/>
    <cellStyle name="Обычный 2 9 6" xfId="13055" xr:uid="{00000000-0005-0000-0000-0000FF320000}"/>
    <cellStyle name="Обычный 2 9 7" xfId="13056" xr:uid="{00000000-0005-0000-0000-000000330000}"/>
    <cellStyle name="Обычный 2 9 8" xfId="13057" xr:uid="{00000000-0005-0000-0000-000001330000}"/>
    <cellStyle name="Обычный 2_1" xfId="13058" xr:uid="{00000000-0005-0000-0000-000002330000}"/>
    <cellStyle name="Обычный 20" xfId="13059" xr:uid="{00000000-0005-0000-0000-000003330000}"/>
    <cellStyle name="Обычный 20 2" xfId="13060" xr:uid="{00000000-0005-0000-0000-000004330000}"/>
    <cellStyle name="Обычный 20 3" xfId="13061" xr:uid="{00000000-0005-0000-0000-000005330000}"/>
    <cellStyle name="Обычный 20 3 2" xfId="13062" xr:uid="{00000000-0005-0000-0000-000006330000}"/>
    <cellStyle name="Обычный 20 4" xfId="13063" xr:uid="{00000000-0005-0000-0000-000007330000}"/>
    <cellStyle name="Обычный 202" xfId="13064" xr:uid="{00000000-0005-0000-0000-000008330000}"/>
    <cellStyle name="Обычный 21" xfId="13065" xr:uid="{00000000-0005-0000-0000-000009330000}"/>
    <cellStyle name="Обычный 21 2" xfId="13066" xr:uid="{00000000-0005-0000-0000-00000A330000}"/>
    <cellStyle name="Обычный 21 3" xfId="13067" xr:uid="{00000000-0005-0000-0000-00000B330000}"/>
    <cellStyle name="Обычный 21 4" xfId="13068" xr:uid="{00000000-0005-0000-0000-00000C330000}"/>
    <cellStyle name="Обычный 22" xfId="13069" xr:uid="{00000000-0005-0000-0000-00000D330000}"/>
    <cellStyle name="Обычный 22 2" xfId="13070" xr:uid="{00000000-0005-0000-0000-00000E330000}"/>
    <cellStyle name="Обычный 22 3" xfId="13071" xr:uid="{00000000-0005-0000-0000-00000F330000}"/>
    <cellStyle name="Обычный 22 4" xfId="13072" xr:uid="{00000000-0005-0000-0000-000010330000}"/>
    <cellStyle name="Обычный 23" xfId="13073" xr:uid="{00000000-0005-0000-0000-000011330000}"/>
    <cellStyle name="Обычный 23 2" xfId="13074" xr:uid="{00000000-0005-0000-0000-000012330000}"/>
    <cellStyle name="Обычный 24" xfId="13075" xr:uid="{00000000-0005-0000-0000-000013330000}"/>
    <cellStyle name="Обычный 24 2" xfId="13076" xr:uid="{00000000-0005-0000-0000-000014330000}"/>
    <cellStyle name="Обычный 24 3" xfId="13077" xr:uid="{00000000-0005-0000-0000-000015330000}"/>
    <cellStyle name="Обычный 24 3 2" xfId="13078" xr:uid="{00000000-0005-0000-0000-000016330000}"/>
    <cellStyle name="Обычный 24 4" xfId="13079" xr:uid="{00000000-0005-0000-0000-000017330000}"/>
    <cellStyle name="Обычный 25" xfId="13080" xr:uid="{00000000-0005-0000-0000-000018330000}"/>
    <cellStyle name="Обычный 25 2" xfId="13081" xr:uid="{00000000-0005-0000-0000-000019330000}"/>
    <cellStyle name="Обычный 26" xfId="13082" xr:uid="{00000000-0005-0000-0000-00001A330000}"/>
    <cellStyle name="Обычный 26 2" xfId="13083" xr:uid="{00000000-0005-0000-0000-00001B330000}"/>
    <cellStyle name="Обычный 26 3" xfId="13084" xr:uid="{00000000-0005-0000-0000-00001C330000}"/>
    <cellStyle name="Обычный 26 4" xfId="13085" xr:uid="{00000000-0005-0000-0000-00001D330000}"/>
    <cellStyle name="Обычный 26 5" xfId="13086" xr:uid="{00000000-0005-0000-0000-00001E330000}"/>
    <cellStyle name="Обычный 27" xfId="13087" xr:uid="{00000000-0005-0000-0000-00001F330000}"/>
    <cellStyle name="Обычный 27 2" xfId="13088" xr:uid="{00000000-0005-0000-0000-000020330000}"/>
    <cellStyle name="Обычный 28" xfId="13089" xr:uid="{00000000-0005-0000-0000-000021330000}"/>
    <cellStyle name="Обычный 28 2" xfId="13090" xr:uid="{00000000-0005-0000-0000-000022330000}"/>
    <cellStyle name="Обычный 28 3" xfId="13091" xr:uid="{00000000-0005-0000-0000-000023330000}"/>
    <cellStyle name="Обычный 29" xfId="13092" xr:uid="{00000000-0005-0000-0000-000024330000}"/>
    <cellStyle name="Обычный 29 2" xfId="13093" xr:uid="{00000000-0005-0000-0000-000025330000}"/>
    <cellStyle name="Обычный 29 3" xfId="13094" xr:uid="{00000000-0005-0000-0000-000026330000}"/>
    <cellStyle name="Обычный 3" xfId="13095" xr:uid="{00000000-0005-0000-0000-000027330000}"/>
    <cellStyle name="Обычный 3 10" xfId="13096" xr:uid="{00000000-0005-0000-0000-000028330000}"/>
    <cellStyle name="Обычный 3 10 2" xfId="13097" xr:uid="{00000000-0005-0000-0000-000029330000}"/>
    <cellStyle name="Обычный 3 10 3" xfId="13098" xr:uid="{00000000-0005-0000-0000-00002A330000}"/>
    <cellStyle name="Обычный 3 11" xfId="13099" xr:uid="{00000000-0005-0000-0000-00002B330000}"/>
    <cellStyle name="Обычный 3 11 2" xfId="13100" xr:uid="{00000000-0005-0000-0000-00002C330000}"/>
    <cellStyle name="Обычный 3 11 3" xfId="13101" xr:uid="{00000000-0005-0000-0000-00002D330000}"/>
    <cellStyle name="Обычный 3 12" xfId="13102" xr:uid="{00000000-0005-0000-0000-00002E330000}"/>
    <cellStyle name="Обычный 3 12 2" xfId="13103" xr:uid="{00000000-0005-0000-0000-00002F330000}"/>
    <cellStyle name="Обычный 3 12 3" xfId="13104" xr:uid="{00000000-0005-0000-0000-000030330000}"/>
    <cellStyle name="Обычный 3 13" xfId="13105" xr:uid="{00000000-0005-0000-0000-000031330000}"/>
    <cellStyle name="Обычный 3 13 2" xfId="13106" xr:uid="{00000000-0005-0000-0000-000032330000}"/>
    <cellStyle name="Обычный 3 13 3" xfId="13107" xr:uid="{00000000-0005-0000-0000-000033330000}"/>
    <cellStyle name="Обычный 3 14" xfId="13108" xr:uid="{00000000-0005-0000-0000-000034330000}"/>
    <cellStyle name="Обычный 3 14 2" xfId="13109" xr:uid="{00000000-0005-0000-0000-000035330000}"/>
    <cellStyle name="Обычный 3 14 3" xfId="13110" xr:uid="{00000000-0005-0000-0000-000036330000}"/>
    <cellStyle name="Обычный 3 15" xfId="13111" xr:uid="{00000000-0005-0000-0000-000037330000}"/>
    <cellStyle name="Обычный 3 15 2" xfId="13112" xr:uid="{00000000-0005-0000-0000-000038330000}"/>
    <cellStyle name="Обычный 3 15 3" xfId="13113" xr:uid="{00000000-0005-0000-0000-000039330000}"/>
    <cellStyle name="Обычный 3 16" xfId="13114" xr:uid="{00000000-0005-0000-0000-00003A330000}"/>
    <cellStyle name="Обычный 3 16 2" xfId="13115" xr:uid="{00000000-0005-0000-0000-00003B330000}"/>
    <cellStyle name="Обычный 3 16 3" xfId="13116" xr:uid="{00000000-0005-0000-0000-00003C330000}"/>
    <cellStyle name="Обычный 3 17" xfId="13117" xr:uid="{00000000-0005-0000-0000-00003D330000}"/>
    <cellStyle name="Обычный 3 17 2" xfId="13118" xr:uid="{00000000-0005-0000-0000-00003E330000}"/>
    <cellStyle name="Обычный 3 17 3" xfId="13119" xr:uid="{00000000-0005-0000-0000-00003F330000}"/>
    <cellStyle name="Обычный 3 18" xfId="13120" xr:uid="{00000000-0005-0000-0000-000040330000}"/>
    <cellStyle name="Обычный 3 18 2" xfId="13121" xr:uid="{00000000-0005-0000-0000-000041330000}"/>
    <cellStyle name="Обычный 3 18 3" xfId="13122" xr:uid="{00000000-0005-0000-0000-000042330000}"/>
    <cellStyle name="Обычный 3 19" xfId="13123" xr:uid="{00000000-0005-0000-0000-000043330000}"/>
    <cellStyle name="Обычный 3 19 2" xfId="13124" xr:uid="{00000000-0005-0000-0000-000044330000}"/>
    <cellStyle name="Обычный 3 2" xfId="13125" xr:uid="{00000000-0005-0000-0000-000045330000}"/>
    <cellStyle name="Обычный 3 2 10" xfId="13126" xr:uid="{00000000-0005-0000-0000-000046330000}"/>
    <cellStyle name="Обычный 3 2 2" xfId="13127" xr:uid="{00000000-0005-0000-0000-000047330000}"/>
    <cellStyle name="Обычный 3 2 2 2" xfId="13128" xr:uid="{00000000-0005-0000-0000-000048330000}"/>
    <cellStyle name="Обычный 3 2 2 3" xfId="13129" xr:uid="{00000000-0005-0000-0000-000049330000}"/>
    <cellStyle name="Обычный 3 2 2 3 2" xfId="13130" xr:uid="{00000000-0005-0000-0000-00004A330000}"/>
    <cellStyle name="Обычный 3 2 2 4" xfId="13131" xr:uid="{00000000-0005-0000-0000-00004B330000}"/>
    <cellStyle name="Обычный 3 2 3" xfId="13132" xr:uid="{00000000-0005-0000-0000-00004C330000}"/>
    <cellStyle name="Обычный 3 2 4" xfId="13133" xr:uid="{00000000-0005-0000-0000-00004D330000}"/>
    <cellStyle name="Обычный 3 2 5" xfId="13134" xr:uid="{00000000-0005-0000-0000-00004E330000}"/>
    <cellStyle name="Обычный 3 2 6" xfId="13135" xr:uid="{00000000-0005-0000-0000-00004F330000}"/>
    <cellStyle name="Обычный 3 2 7" xfId="13136" xr:uid="{00000000-0005-0000-0000-000050330000}"/>
    <cellStyle name="Обычный 3 2 8" xfId="13137" xr:uid="{00000000-0005-0000-0000-000051330000}"/>
    <cellStyle name="Обычный 3 2 9" xfId="13138" xr:uid="{00000000-0005-0000-0000-000052330000}"/>
    <cellStyle name="Обычный 3 2_2014-2019 Пр.1.1" xfId="13139" xr:uid="{00000000-0005-0000-0000-000053330000}"/>
    <cellStyle name="Обычный 3 20" xfId="13140" xr:uid="{00000000-0005-0000-0000-000054330000}"/>
    <cellStyle name="Обычный 3 20 2" xfId="13141" xr:uid="{00000000-0005-0000-0000-000055330000}"/>
    <cellStyle name="Обычный 3 21" xfId="13142" xr:uid="{00000000-0005-0000-0000-000056330000}"/>
    <cellStyle name="Обычный 3 22" xfId="13143" xr:uid="{00000000-0005-0000-0000-000057330000}"/>
    <cellStyle name="Обычный 3 23" xfId="13144" xr:uid="{00000000-0005-0000-0000-000058330000}"/>
    <cellStyle name="Обычный 3 24" xfId="13145" xr:uid="{00000000-0005-0000-0000-000059330000}"/>
    <cellStyle name="Обычный 3 25" xfId="13146" xr:uid="{00000000-0005-0000-0000-00005A330000}"/>
    <cellStyle name="Обычный 3 26" xfId="13147" xr:uid="{00000000-0005-0000-0000-00005B330000}"/>
    <cellStyle name="Обычный 3 3" xfId="13148" xr:uid="{00000000-0005-0000-0000-00005C330000}"/>
    <cellStyle name="Обычный 3 3 2" xfId="13149" xr:uid="{00000000-0005-0000-0000-00005D330000}"/>
    <cellStyle name="Обычный 3 4" xfId="13150" xr:uid="{00000000-0005-0000-0000-00005E330000}"/>
    <cellStyle name="Обычный 3 4 2" xfId="13151" xr:uid="{00000000-0005-0000-0000-00005F330000}"/>
    <cellStyle name="Обычный 3 4 2 2" xfId="13152" xr:uid="{00000000-0005-0000-0000-000060330000}"/>
    <cellStyle name="Обычный 3 4 2 2 2" xfId="13153" xr:uid="{00000000-0005-0000-0000-000061330000}"/>
    <cellStyle name="Обычный 3 4 2 3" xfId="13154" xr:uid="{00000000-0005-0000-0000-000062330000}"/>
    <cellStyle name="Обычный 3 4 3" xfId="13155" xr:uid="{00000000-0005-0000-0000-000063330000}"/>
    <cellStyle name="Обычный 3 5" xfId="13156" xr:uid="{00000000-0005-0000-0000-000064330000}"/>
    <cellStyle name="Обычный 3 5 2" xfId="13157" xr:uid="{00000000-0005-0000-0000-000065330000}"/>
    <cellStyle name="Обычный 3 5 2 2" xfId="13158" xr:uid="{00000000-0005-0000-0000-000066330000}"/>
    <cellStyle name="Обычный 3 5 3" xfId="13159" xr:uid="{00000000-0005-0000-0000-000067330000}"/>
    <cellStyle name="Обычный 3 5 4" xfId="13160" xr:uid="{00000000-0005-0000-0000-000068330000}"/>
    <cellStyle name="Обычный 3 6" xfId="13161" xr:uid="{00000000-0005-0000-0000-000069330000}"/>
    <cellStyle name="Обычный 3 6 2" xfId="13162" xr:uid="{00000000-0005-0000-0000-00006A330000}"/>
    <cellStyle name="Обычный 3 6 3" xfId="13163" xr:uid="{00000000-0005-0000-0000-00006B330000}"/>
    <cellStyle name="Обычный 3 6 4" xfId="13164" xr:uid="{00000000-0005-0000-0000-00006C330000}"/>
    <cellStyle name="Обычный 3 7" xfId="13165" xr:uid="{00000000-0005-0000-0000-00006D330000}"/>
    <cellStyle name="Обычный 3 7 2" xfId="13166" xr:uid="{00000000-0005-0000-0000-00006E330000}"/>
    <cellStyle name="Обычный 3 7 3" xfId="13167" xr:uid="{00000000-0005-0000-0000-00006F330000}"/>
    <cellStyle name="Обычный 3 7 4" xfId="13168" xr:uid="{00000000-0005-0000-0000-000070330000}"/>
    <cellStyle name="Обычный 3 8" xfId="13169" xr:uid="{00000000-0005-0000-0000-000071330000}"/>
    <cellStyle name="Обычный 3 8 2" xfId="13170" xr:uid="{00000000-0005-0000-0000-000072330000}"/>
    <cellStyle name="Обычный 3 8 3" xfId="13171" xr:uid="{00000000-0005-0000-0000-000073330000}"/>
    <cellStyle name="Обычный 3 8 4" xfId="13172" xr:uid="{00000000-0005-0000-0000-000074330000}"/>
    <cellStyle name="Обычный 3 9" xfId="13173" xr:uid="{00000000-0005-0000-0000-000075330000}"/>
    <cellStyle name="Обычный 3 9 2" xfId="13174" xr:uid="{00000000-0005-0000-0000-000076330000}"/>
    <cellStyle name="Обычный 3 9 3" xfId="13175" xr:uid="{00000000-0005-0000-0000-000077330000}"/>
    <cellStyle name="Обычный 3_40% на отпуск в сеть 11.01.10" xfId="13176" xr:uid="{00000000-0005-0000-0000-000078330000}"/>
    <cellStyle name="Обычный 30" xfId="13177" xr:uid="{00000000-0005-0000-0000-000079330000}"/>
    <cellStyle name="Обычный 30 2" xfId="13178" xr:uid="{00000000-0005-0000-0000-00007A330000}"/>
    <cellStyle name="Обычный 30 3" xfId="13179" xr:uid="{00000000-0005-0000-0000-00007B330000}"/>
    <cellStyle name="Обычный 31" xfId="13180" xr:uid="{00000000-0005-0000-0000-00007C330000}"/>
    <cellStyle name="Обычный 32" xfId="13181" xr:uid="{00000000-0005-0000-0000-00007D330000}"/>
    <cellStyle name="Обычный 33" xfId="13182" xr:uid="{00000000-0005-0000-0000-00007E330000}"/>
    <cellStyle name="Обычный 34" xfId="13183" xr:uid="{00000000-0005-0000-0000-00007F330000}"/>
    <cellStyle name="Обычный 35" xfId="13184" xr:uid="{00000000-0005-0000-0000-000080330000}"/>
    <cellStyle name="Обычный 36" xfId="13185" xr:uid="{00000000-0005-0000-0000-000081330000}"/>
    <cellStyle name="Обычный 37" xfId="13186" xr:uid="{00000000-0005-0000-0000-000082330000}"/>
    <cellStyle name="Обычный 38" xfId="13187" xr:uid="{00000000-0005-0000-0000-000083330000}"/>
    <cellStyle name="Обычный 39" xfId="13188" xr:uid="{00000000-0005-0000-0000-000084330000}"/>
    <cellStyle name="Обычный 4" xfId="13189" xr:uid="{00000000-0005-0000-0000-000085330000}"/>
    <cellStyle name="Обычный 4 10" xfId="13190" xr:uid="{00000000-0005-0000-0000-000086330000}"/>
    <cellStyle name="Обычный 4 10 2" xfId="13191" xr:uid="{00000000-0005-0000-0000-000087330000}"/>
    <cellStyle name="Обычный 4 10 3" xfId="13192" xr:uid="{00000000-0005-0000-0000-000088330000}"/>
    <cellStyle name="Обычный 4 11" xfId="13193" xr:uid="{00000000-0005-0000-0000-000089330000}"/>
    <cellStyle name="Обычный 4 11 2" xfId="13194" xr:uid="{00000000-0005-0000-0000-00008A330000}"/>
    <cellStyle name="Обычный 4 11 3" xfId="13195" xr:uid="{00000000-0005-0000-0000-00008B330000}"/>
    <cellStyle name="Обычный 4 12" xfId="13196" xr:uid="{00000000-0005-0000-0000-00008C330000}"/>
    <cellStyle name="Обычный 4 12 2" xfId="13197" xr:uid="{00000000-0005-0000-0000-00008D330000}"/>
    <cellStyle name="Обычный 4 12 3" xfId="13198" xr:uid="{00000000-0005-0000-0000-00008E330000}"/>
    <cellStyle name="Обычный 4 13" xfId="13199" xr:uid="{00000000-0005-0000-0000-00008F330000}"/>
    <cellStyle name="Обычный 4 13 2" xfId="13200" xr:uid="{00000000-0005-0000-0000-000090330000}"/>
    <cellStyle name="Обычный 4 13 3" xfId="13201" xr:uid="{00000000-0005-0000-0000-000091330000}"/>
    <cellStyle name="Обычный 4 14" xfId="13202" xr:uid="{00000000-0005-0000-0000-000092330000}"/>
    <cellStyle name="Обычный 4 14 2" xfId="13203" xr:uid="{00000000-0005-0000-0000-000093330000}"/>
    <cellStyle name="Обычный 4 14 3" xfId="13204" xr:uid="{00000000-0005-0000-0000-000094330000}"/>
    <cellStyle name="Обычный 4 15" xfId="13205" xr:uid="{00000000-0005-0000-0000-000095330000}"/>
    <cellStyle name="Обычный 4 15 2" xfId="13206" xr:uid="{00000000-0005-0000-0000-000096330000}"/>
    <cellStyle name="Обычный 4 15 3" xfId="13207" xr:uid="{00000000-0005-0000-0000-000097330000}"/>
    <cellStyle name="Обычный 4 16" xfId="13208" xr:uid="{00000000-0005-0000-0000-000098330000}"/>
    <cellStyle name="Обычный 4 16 2" xfId="13209" xr:uid="{00000000-0005-0000-0000-000099330000}"/>
    <cellStyle name="Обычный 4 16 3" xfId="13210" xr:uid="{00000000-0005-0000-0000-00009A330000}"/>
    <cellStyle name="Обычный 4 17" xfId="13211" xr:uid="{00000000-0005-0000-0000-00009B330000}"/>
    <cellStyle name="Обычный 4 17 2" xfId="13212" xr:uid="{00000000-0005-0000-0000-00009C330000}"/>
    <cellStyle name="Обычный 4 17 3" xfId="13213" xr:uid="{00000000-0005-0000-0000-00009D330000}"/>
    <cellStyle name="Обычный 4 18" xfId="13214" xr:uid="{00000000-0005-0000-0000-00009E330000}"/>
    <cellStyle name="Обычный 4 18 2" xfId="13215" xr:uid="{00000000-0005-0000-0000-00009F330000}"/>
    <cellStyle name="Обычный 4 18 3" xfId="13216" xr:uid="{00000000-0005-0000-0000-0000A0330000}"/>
    <cellStyle name="Обычный 4 19" xfId="13217" xr:uid="{00000000-0005-0000-0000-0000A1330000}"/>
    <cellStyle name="Обычный 4 19 2" xfId="13218" xr:uid="{00000000-0005-0000-0000-0000A2330000}"/>
    <cellStyle name="Обычный 4 19 3" xfId="13219" xr:uid="{00000000-0005-0000-0000-0000A3330000}"/>
    <cellStyle name="Обычный 4 2" xfId="13220" xr:uid="{00000000-0005-0000-0000-0000A4330000}"/>
    <cellStyle name="Обычный 4 2 10" xfId="13221" xr:uid="{00000000-0005-0000-0000-0000A5330000}"/>
    <cellStyle name="Обычный 4 2 11" xfId="13222" xr:uid="{00000000-0005-0000-0000-0000A6330000}"/>
    <cellStyle name="Обычный 4 2 12" xfId="13223" xr:uid="{00000000-0005-0000-0000-0000A7330000}"/>
    <cellStyle name="Обычный 4 2 13" xfId="13224" xr:uid="{00000000-0005-0000-0000-0000A8330000}"/>
    <cellStyle name="Обычный 4 2 14" xfId="13225" xr:uid="{00000000-0005-0000-0000-0000A9330000}"/>
    <cellStyle name="Обычный 4 2 15" xfId="13226" xr:uid="{00000000-0005-0000-0000-0000AA330000}"/>
    <cellStyle name="Обычный 4 2 16" xfId="13227" xr:uid="{00000000-0005-0000-0000-0000AB330000}"/>
    <cellStyle name="Обычный 4 2 17" xfId="13228" xr:uid="{00000000-0005-0000-0000-0000AC330000}"/>
    <cellStyle name="Обычный 4 2 18" xfId="13229" xr:uid="{00000000-0005-0000-0000-0000AD330000}"/>
    <cellStyle name="Обычный 4 2 19" xfId="13230" xr:uid="{00000000-0005-0000-0000-0000AE330000}"/>
    <cellStyle name="Обычный 4 2 2" xfId="13231" xr:uid="{00000000-0005-0000-0000-0000AF330000}"/>
    <cellStyle name="Обычный 4 2 20" xfId="13232" xr:uid="{00000000-0005-0000-0000-0000B0330000}"/>
    <cellStyle name="Обычный 4 2 21" xfId="13233" xr:uid="{00000000-0005-0000-0000-0000B1330000}"/>
    <cellStyle name="Обычный 4 2 22" xfId="13234" xr:uid="{00000000-0005-0000-0000-0000B2330000}"/>
    <cellStyle name="Обычный 4 2 23" xfId="13235" xr:uid="{00000000-0005-0000-0000-0000B3330000}"/>
    <cellStyle name="Обычный 4 2 24" xfId="13236" xr:uid="{00000000-0005-0000-0000-0000B4330000}"/>
    <cellStyle name="Обычный 4 2 25" xfId="13237" xr:uid="{00000000-0005-0000-0000-0000B5330000}"/>
    <cellStyle name="Обычный 4 2 26" xfId="13238" xr:uid="{00000000-0005-0000-0000-0000B6330000}"/>
    <cellStyle name="Обычный 4 2 3" xfId="13239" xr:uid="{00000000-0005-0000-0000-0000B7330000}"/>
    <cellStyle name="Обычный 4 2 3 2" xfId="13240" xr:uid="{00000000-0005-0000-0000-0000B8330000}"/>
    <cellStyle name="Обычный 4 2 4" xfId="13241" xr:uid="{00000000-0005-0000-0000-0000B9330000}"/>
    <cellStyle name="Обычный 4 2 5" xfId="13242" xr:uid="{00000000-0005-0000-0000-0000BA330000}"/>
    <cellStyle name="Обычный 4 2 6" xfId="13243" xr:uid="{00000000-0005-0000-0000-0000BB330000}"/>
    <cellStyle name="Обычный 4 2 7" xfId="13244" xr:uid="{00000000-0005-0000-0000-0000BC330000}"/>
    <cellStyle name="Обычный 4 2 8" xfId="13245" xr:uid="{00000000-0005-0000-0000-0000BD330000}"/>
    <cellStyle name="Обычный 4 2 9" xfId="13246" xr:uid="{00000000-0005-0000-0000-0000BE330000}"/>
    <cellStyle name="Обычный 4 2_Проект НВВ на 2012  (28 12 2011) с формулами ОКОНЧАТЕЛЬНО (version 1)" xfId="13247" xr:uid="{00000000-0005-0000-0000-0000BF330000}"/>
    <cellStyle name="Обычный 4 20" xfId="13248" xr:uid="{00000000-0005-0000-0000-0000C0330000}"/>
    <cellStyle name="Обычный 4 20 2" xfId="13249" xr:uid="{00000000-0005-0000-0000-0000C1330000}"/>
    <cellStyle name="Обычный 4 20 3" xfId="13250" xr:uid="{00000000-0005-0000-0000-0000C2330000}"/>
    <cellStyle name="Обычный 4 21" xfId="13251" xr:uid="{00000000-0005-0000-0000-0000C3330000}"/>
    <cellStyle name="Обычный 4 21 2" xfId="13252" xr:uid="{00000000-0005-0000-0000-0000C4330000}"/>
    <cellStyle name="Обычный 4 22" xfId="13253" xr:uid="{00000000-0005-0000-0000-0000C5330000}"/>
    <cellStyle name="Обычный 4 22 2" xfId="13254" xr:uid="{00000000-0005-0000-0000-0000C6330000}"/>
    <cellStyle name="Обычный 4 23" xfId="13255" xr:uid="{00000000-0005-0000-0000-0000C7330000}"/>
    <cellStyle name="Обычный 4 23 2" xfId="13256" xr:uid="{00000000-0005-0000-0000-0000C8330000}"/>
    <cellStyle name="Обычный 4 24" xfId="13257" xr:uid="{00000000-0005-0000-0000-0000C9330000}"/>
    <cellStyle name="Обычный 4 24 2" xfId="13258" xr:uid="{00000000-0005-0000-0000-0000CA330000}"/>
    <cellStyle name="Обычный 4 25" xfId="13259" xr:uid="{00000000-0005-0000-0000-0000CB330000}"/>
    <cellStyle name="Обычный 4 25 2" xfId="13260" xr:uid="{00000000-0005-0000-0000-0000CC330000}"/>
    <cellStyle name="Обычный 4 26" xfId="13261" xr:uid="{00000000-0005-0000-0000-0000CD330000}"/>
    <cellStyle name="Обычный 4 26 2" xfId="13262" xr:uid="{00000000-0005-0000-0000-0000CE330000}"/>
    <cellStyle name="Обычный 4 27" xfId="13263" xr:uid="{00000000-0005-0000-0000-0000CF330000}"/>
    <cellStyle name="Обычный 4 27 2" xfId="13264" xr:uid="{00000000-0005-0000-0000-0000D0330000}"/>
    <cellStyle name="Обычный 4 28" xfId="13265" xr:uid="{00000000-0005-0000-0000-0000D1330000}"/>
    <cellStyle name="Обычный 4 29" xfId="13266" xr:uid="{00000000-0005-0000-0000-0000D2330000}"/>
    <cellStyle name="Обычный 4 3" xfId="13267" xr:uid="{00000000-0005-0000-0000-0000D3330000}"/>
    <cellStyle name="Обычный 4 3 2" xfId="13268" xr:uid="{00000000-0005-0000-0000-0000D4330000}"/>
    <cellStyle name="Обычный 4 30" xfId="13269" xr:uid="{00000000-0005-0000-0000-0000D5330000}"/>
    <cellStyle name="Обычный 4 31" xfId="13270" xr:uid="{00000000-0005-0000-0000-0000D6330000}"/>
    <cellStyle name="Обычный 4 32" xfId="13271" xr:uid="{00000000-0005-0000-0000-0000D7330000}"/>
    <cellStyle name="Обычный 4 33" xfId="13272" xr:uid="{00000000-0005-0000-0000-0000D8330000}"/>
    <cellStyle name="Обычный 4 34" xfId="13273" xr:uid="{00000000-0005-0000-0000-0000D9330000}"/>
    <cellStyle name="Обычный 4 4" xfId="13274" xr:uid="{00000000-0005-0000-0000-0000DA330000}"/>
    <cellStyle name="Обычный 4 4 2" xfId="13275" xr:uid="{00000000-0005-0000-0000-0000DB330000}"/>
    <cellStyle name="Обычный 4 5" xfId="13276" xr:uid="{00000000-0005-0000-0000-0000DC330000}"/>
    <cellStyle name="Обычный 4 5 2" xfId="13277" xr:uid="{00000000-0005-0000-0000-0000DD330000}"/>
    <cellStyle name="Обычный 4 5 3" xfId="13278" xr:uid="{00000000-0005-0000-0000-0000DE330000}"/>
    <cellStyle name="Обычный 4 6" xfId="13279" xr:uid="{00000000-0005-0000-0000-0000DF330000}"/>
    <cellStyle name="Обычный 4 6 2" xfId="13280" xr:uid="{00000000-0005-0000-0000-0000E0330000}"/>
    <cellStyle name="Обычный 4 6 3" xfId="13281" xr:uid="{00000000-0005-0000-0000-0000E1330000}"/>
    <cellStyle name="Обычный 4 7" xfId="13282" xr:uid="{00000000-0005-0000-0000-0000E2330000}"/>
    <cellStyle name="Обычный 4 7 2" xfId="13283" xr:uid="{00000000-0005-0000-0000-0000E3330000}"/>
    <cellStyle name="Обычный 4 7 3" xfId="13284" xr:uid="{00000000-0005-0000-0000-0000E4330000}"/>
    <cellStyle name="Обычный 4 8" xfId="13285" xr:uid="{00000000-0005-0000-0000-0000E5330000}"/>
    <cellStyle name="Обычный 4 8 2" xfId="13286" xr:uid="{00000000-0005-0000-0000-0000E6330000}"/>
    <cellStyle name="Обычный 4 8 3" xfId="13287" xr:uid="{00000000-0005-0000-0000-0000E7330000}"/>
    <cellStyle name="Обычный 4 8 4" xfId="13288" xr:uid="{00000000-0005-0000-0000-0000E8330000}"/>
    <cellStyle name="Обычный 4 9" xfId="13289" xr:uid="{00000000-0005-0000-0000-0000E9330000}"/>
    <cellStyle name="Обычный 4 9 2" xfId="13290" xr:uid="{00000000-0005-0000-0000-0000EA330000}"/>
    <cellStyle name="Обычный 4 9 3" xfId="13291" xr:uid="{00000000-0005-0000-0000-0000EB330000}"/>
    <cellStyle name="Обычный 4_24-п_Приложения 1-2" xfId="13292" xr:uid="{00000000-0005-0000-0000-0000EC330000}"/>
    <cellStyle name="Обычный 40" xfId="13293" xr:uid="{00000000-0005-0000-0000-0000ED330000}"/>
    <cellStyle name="Обычный 41" xfId="13294" xr:uid="{00000000-0005-0000-0000-0000EE330000}"/>
    <cellStyle name="Обычный 42" xfId="13295" xr:uid="{00000000-0005-0000-0000-0000EF330000}"/>
    <cellStyle name="Обычный 42 2" xfId="13296" xr:uid="{00000000-0005-0000-0000-0000F0330000}"/>
    <cellStyle name="Обычный 42_Приложение 2 10-00" xfId="13297" xr:uid="{00000000-0005-0000-0000-0000F1330000}"/>
    <cellStyle name="Обычный 43" xfId="13298" xr:uid="{00000000-0005-0000-0000-0000F2330000}"/>
    <cellStyle name="Обычный 44" xfId="13299" xr:uid="{00000000-0005-0000-0000-0000F3330000}"/>
    <cellStyle name="Обычный 45" xfId="13300" xr:uid="{00000000-0005-0000-0000-0000F4330000}"/>
    <cellStyle name="Обычный 46" xfId="13301" xr:uid="{00000000-0005-0000-0000-0000F5330000}"/>
    <cellStyle name="Обычный 47" xfId="13302" xr:uid="{00000000-0005-0000-0000-0000F6330000}"/>
    <cellStyle name="Обычный 48" xfId="13303" xr:uid="{00000000-0005-0000-0000-0000F7330000}"/>
    <cellStyle name="Обычный 49" xfId="13304" xr:uid="{00000000-0005-0000-0000-0000F8330000}"/>
    <cellStyle name="Обычный 5" xfId="13305" xr:uid="{00000000-0005-0000-0000-0000F9330000}"/>
    <cellStyle name="Обычный 5 10" xfId="13306" xr:uid="{00000000-0005-0000-0000-0000FA330000}"/>
    <cellStyle name="Обычный 5 11" xfId="13307" xr:uid="{00000000-0005-0000-0000-0000FB330000}"/>
    <cellStyle name="Обычный 5 12" xfId="13308" xr:uid="{00000000-0005-0000-0000-0000FC330000}"/>
    <cellStyle name="Обычный 5 13" xfId="13309" xr:uid="{00000000-0005-0000-0000-0000FD330000}"/>
    <cellStyle name="Обычный 5 14" xfId="13310" xr:uid="{00000000-0005-0000-0000-0000FE330000}"/>
    <cellStyle name="Обычный 5 15" xfId="13311" xr:uid="{00000000-0005-0000-0000-0000FF330000}"/>
    <cellStyle name="Обычный 5 2" xfId="13312" xr:uid="{00000000-0005-0000-0000-000000340000}"/>
    <cellStyle name="Обычный 5 2 2" xfId="13313" xr:uid="{00000000-0005-0000-0000-000001340000}"/>
    <cellStyle name="Обычный 5 2 2 2" xfId="13314" xr:uid="{00000000-0005-0000-0000-000002340000}"/>
    <cellStyle name="Обычный 5 2 2 3" xfId="13315" xr:uid="{00000000-0005-0000-0000-000003340000}"/>
    <cellStyle name="Обычный 5 2 3" xfId="13316" xr:uid="{00000000-0005-0000-0000-000004340000}"/>
    <cellStyle name="Обычный 5 2 3 2" xfId="13317" xr:uid="{00000000-0005-0000-0000-000005340000}"/>
    <cellStyle name="Обычный 5 2 3 3" xfId="13318" xr:uid="{00000000-0005-0000-0000-000006340000}"/>
    <cellStyle name="Обычный 5 2 4" xfId="13319" xr:uid="{00000000-0005-0000-0000-000007340000}"/>
    <cellStyle name="Обычный 5 2 4 2" xfId="13320" xr:uid="{00000000-0005-0000-0000-000008340000}"/>
    <cellStyle name="Обычный 5 2 4 3" xfId="13321" xr:uid="{00000000-0005-0000-0000-000009340000}"/>
    <cellStyle name="Обычный 5 2 5" xfId="13322" xr:uid="{00000000-0005-0000-0000-00000A340000}"/>
    <cellStyle name="Обычный 5 2 5 2" xfId="13323" xr:uid="{00000000-0005-0000-0000-00000B340000}"/>
    <cellStyle name="Обычный 5 2 5 3" xfId="13324" xr:uid="{00000000-0005-0000-0000-00000C340000}"/>
    <cellStyle name="Обычный 5 2 6" xfId="13325" xr:uid="{00000000-0005-0000-0000-00000D340000}"/>
    <cellStyle name="Обычный 5 2 7" xfId="13326" xr:uid="{00000000-0005-0000-0000-00000E340000}"/>
    <cellStyle name="Обычный 5 2 8" xfId="13327" xr:uid="{00000000-0005-0000-0000-00000F340000}"/>
    <cellStyle name="Обычный 5 20" xfId="13328" xr:uid="{00000000-0005-0000-0000-000010340000}"/>
    <cellStyle name="Обычный 5 3" xfId="13329" xr:uid="{00000000-0005-0000-0000-000011340000}"/>
    <cellStyle name="Обычный 5 3 2" xfId="13330" xr:uid="{00000000-0005-0000-0000-000012340000}"/>
    <cellStyle name="Обычный 5 3 3" xfId="13331" xr:uid="{00000000-0005-0000-0000-000013340000}"/>
    <cellStyle name="Обычный 5 4" xfId="13332" xr:uid="{00000000-0005-0000-0000-000014340000}"/>
    <cellStyle name="Обычный 5 4 2" xfId="13333" xr:uid="{00000000-0005-0000-0000-000015340000}"/>
    <cellStyle name="Обычный 5 4 3" xfId="13334" xr:uid="{00000000-0005-0000-0000-000016340000}"/>
    <cellStyle name="Обычный 5 5" xfId="13335" xr:uid="{00000000-0005-0000-0000-000017340000}"/>
    <cellStyle name="Обычный 5 5 2" xfId="13336" xr:uid="{00000000-0005-0000-0000-000018340000}"/>
    <cellStyle name="Обычный 5 5 3" xfId="13337" xr:uid="{00000000-0005-0000-0000-000019340000}"/>
    <cellStyle name="Обычный 5 6" xfId="13338" xr:uid="{00000000-0005-0000-0000-00001A340000}"/>
    <cellStyle name="Обычный 5 6 2" xfId="13339" xr:uid="{00000000-0005-0000-0000-00001B340000}"/>
    <cellStyle name="Обычный 5 6 3" xfId="13340" xr:uid="{00000000-0005-0000-0000-00001C340000}"/>
    <cellStyle name="Обычный 5 7" xfId="13341" xr:uid="{00000000-0005-0000-0000-00001D340000}"/>
    <cellStyle name="Обычный 5 7 2" xfId="13342" xr:uid="{00000000-0005-0000-0000-00001E340000}"/>
    <cellStyle name="Обычный 5 8" xfId="13343" xr:uid="{00000000-0005-0000-0000-00001F340000}"/>
    <cellStyle name="Обычный 5 9" xfId="13344" xr:uid="{00000000-0005-0000-0000-000020340000}"/>
    <cellStyle name="Обычный 5_Итоги тариф. кампании 2011_коррек" xfId="13345" xr:uid="{00000000-0005-0000-0000-000021340000}"/>
    <cellStyle name="Обычный 50" xfId="13346" xr:uid="{00000000-0005-0000-0000-000022340000}"/>
    <cellStyle name="Обычный 51" xfId="13347" xr:uid="{00000000-0005-0000-0000-000023340000}"/>
    <cellStyle name="Обычный 52" xfId="13348" xr:uid="{00000000-0005-0000-0000-000024340000}"/>
    <cellStyle name="Обычный 53" xfId="13349" xr:uid="{00000000-0005-0000-0000-000025340000}"/>
    <cellStyle name="Обычный 54" xfId="13350" xr:uid="{00000000-0005-0000-0000-000026340000}"/>
    <cellStyle name="Обычный 55" xfId="13351" xr:uid="{00000000-0005-0000-0000-000027340000}"/>
    <cellStyle name="Обычный 56" xfId="13352" xr:uid="{00000000-0005-0000-0000-000028340000}"/>
    <cellStyle name="Обычный 57" xfId="13353" xr:uid="{00000000-0005-0000-0000-000029340000}"/>
    <cellStyle name="Обычный 58" xfId="13354" xr:uid="{00000000-0005-0000-0000-00002A340000}"/>
    <cellStyle name="Обычный 59" xfId="13355" xr:uid="{00000000-0005-0000-0000-00002B340000}"/>
    <cellStyle name="Обычный 6" xfId="13356" xr:uid="{00000000-0005-0000-0000-00002C340000}"/>
    <cellStyle name="Обычный 6 10" xfId="13357" xr:uid="{00000000-0005-0000-0000-00002D340000}"/>
    <cellStyle name="Обычный 6 11" xfId="13358" xr:uid="{00000000-0005-0000-0000-00002E340000}"/>
    <cellStyle name="Обычный 6 12" xfId="13359" xr:uid="{00000000-0005-0000-0000-00002F340000}"/>
    <cellStyle name="Обычный 6 13" xfId="13360" xr:uid="{00000000-0005-0000-0000-000030340000}"/>
    <cellStyle name="Обычный 6 14" xfId="13361" xr:uid="{00000000-0005-0000-0000-000031340000}"/>
    <cellStyle name="Обычный 6 15" xfId="13362" xr:uid="{00000000-0005-0000-0000-000032340000}"/>
    <cellStyle name="Обычный 6 16" xfId="13363" xr:uid="{00000000-0005-0000-0000-000033340000}"/>
    <cellStyle name="Обычный 6 17" xfId="13364" xr:uid="{00000000-0005-0000-0000-000034340000}"/>
    <cellStyle name="Обычный 6 18" xfId="13365" xr:uid="{00000000-0005-0000-0000-000035340000}"/>
    <cellStyle name="Обычный 6 19" xfId="13366" xr:uid="{00000000-0005-0000-0000-000036340000}"/>
    <cellStyle name="Обычный 6 2" xfId="13367" xr:uid="{00000000-0005-0000-0000-000037340000}"/>
    <cellStyle name="Обычный 6 2 2" xfId="13368" xr:uid="{00000000-0005-0000-0000-000038340000}"/>
    <cellStyle name="Обычный 6 2 3" xfId="13369" xr:uid="{00000000-0005-0000-0000-000039340000}"/>
    <cellStyle name="Обычный 6 2 4" xfId="13370" xr:uid="{00000000-0005-0000-0000-00003A340000}"/>
    <cellStyle name="Обычный 6 2 5" xfId="13371" xr:uid="{00000000-0005-0000-0000-00003B340000}"/>
    <cellStyle name="Обычный 6 2 6" xfId="13372" xr:uid="{00000000-0005-0000-0000-00003C340000}"/>
    <cellStyle name="Обычный 6 2 7" xfId="13373" xr:uid="{00000000-0005-0000-0000-00003D340000}"/>
    <cellStyle name="Обычный 6 2 8" xfId="13374" xr:uid="{00000000-0005-0000-0000-00003E340000}"/>
    <cellStyle name="Обычный 6 20" xfId="13375" xr:uid="{00000000-0005-0000-0000-00003F340000}"/>
    <cellStyle name="Обычный 6 21" xfId="13376" xr:uid="{00000000-0005-0000-0000-000040340000}"/>
    <cellStyle name="Обычный 6 22" xfId="13377" xr:uid="{00000000-0005-0000-0000-000041340000}"/>
    <cellStyle name="Обычный 6 23" xfId="13378" xr:uid="{00000000-0005-0000-0000-000042340000}"/>
    <cellStyle name="Обычный 6 24" xfId="13379" xr:uid="{00000000-0005-0000-0000-000043340000}"/>
    <cellStyle name="Обычный 6 3" xfId="13380" xr:uid="{00000000-0005-0000-0000-000044340000}"/>
    <cellStyle name="Обычный 6 3 2" xfId="13381" xr:uid="{00000000-0005-0000-0000-000045340000}"/>
    <cellStyle name="Обычный 6 4" xfId="13382" xr:uid="{00000000-0005-0000-0000-000046340000}"/>
    <cellStyle name="Обычный 6 4 2" xfId="13383" xr:uid="{00000000-0005-0000-0000-000047340000}"/>
    <cellStyle name="Обычный 6 4 3" xfId="13384" xr:uid="{00000000-0005-0000-0000-000048340000}"/>
    <cellStyle name="Обычный 6 4 4" xfId="13385" xr:uid="{00000000-0005-0000-0000-000049340000}"/>
    <cellStyle name="Обычный 6 4 5" xfId="13386" xr:uid="{00000000-0005-0000-0000-00004A340000}"/>
    <cellStyle name="Обычный 6 4 6" xfId="13387" xr:uid="{00000000-0005-0000-0000-00004B340000}"/>
    <cellStyle name="Обычный 6 4 7" xfId="13388" xr:uid="{00000000-0005-0000-0000-00004C340000}"/>
    <cellStyle name="Обычный 6 5" xfId="13389" xr:uid="{00000000-0005-0000-0000-00004D340000}"/>
    <cellStyle name="Обычный 6 6" xfId="13390" xr:uid="{00000000-0005-0000-0000-00004E340000}"/>
    <cellStyle name="Обычный 6 7" xfId="13391" xr:uid="{00000000-0005-0000-0000-00004F340000}"/>
    <cellStyle name="Обычный 6 8" xfId="13392" xr:uid="{00000000-0005-0000-0000-000050340000}"/>
    <cellStyle name="Обычный 6 9" xfId="13393" xr:uid="{00000000-0005-0000-0000-000051340000}"/>
    <cellStyle name="Обычный 6_12мес" xfId="13394" xr:uid="{00000000-0005-0000-0000-000052340000}"/>
    <cellStyle name="Обычный 60" xfId="13395" xr:uid="{00000000-0005-0000-0000-000053340000}"/>
    <cellStyle name="Обычный 61" xfId="13396" xr:uid="{00000000-0005-0000-0000-000054340000}"/>
    <cellStyle name="Обычный 62" xfId="13397" xr:uid="{00000000-0005-0000-0000-000055340000}"/>
    <cellStyle name="Обычный 63" xfId="13398" xr:uid="{00000000-0005-0000-0000-000056340000}"/>
    <cellStyle name="Обычный 64" xfId="13399" xr:uid="{00000000-0005-0000-0000-000057340000}"/>
    <cellStyle name="Обычный 65" xfId="13400" xr:uid="{00000000-0005-0000-0000-000058340000}"/>
    <cellStyle name="Обычный 66" xfId="13401" xr:uid="{00000000-0005-0000-0000-000059340000}"/>
    <cellStyle name="Обычный 67" xfId="13402" xr:uid="{00000000-0005-0000-0000-00005A340000}"/>
    <cellStyle name="Обычный 68" xfId="13403" xr:uid="{00000000-0005-0000-0000-00005B340000}"/>
    <cellStyle name="Обычный 69" xfId="13404" xr:uid="{00000000-0005-0000-0000-00005C340000}"/>
    <cellStyle name="Обычный 7" xfId="13405" xr:uid="{00000000-0005-0000-0000-00005D340000}"/>
    <cellStyle name="Обычный 7 10" xfId="13406" xr:uid="{00000000-0005-0000-0000-00005E340000}"/>
    <cellStyle name="Обычный 7 10 2" xfId="13407" xr:uid="{00000000-0005-0000-0000-00005F340000}"/>
    <cellStyle name="Обычный 7 11" xfId="13408" xr:uid="{00000000-0005-0000-0000-000060340000}"/>
    <cellStyle name="Обычный 7 11 2" xfId="13409" xr:uid="{00000000-0005-0000-0000-000061340000}"/>
    <cellStyle name="Обычный 7 12" xfId="13410" xr:uid="{00000000-0005-0000-0000-000062340000}"/>
    <cellStyle name="Обычный 7 13" xfId="13411" xr:uid="{00000000-0005-0000-0000-000063340000}"/>
    <cellStyle name="Обычный 7 14" xfId="13412" xr:uid="{00000000-0005-0000-0000-000064340000}"/>
    <cellStyle name="Обычный 7 15" xfId="13413" xr:uid="{00000000-0005-0000-0000-000065340000}"/>
    <cellStyle name="Обычный 7 16" xfId="13414" xr:uid="{00000000-0005-0000-0000-000066340000}"/>
    <cellStyle name="Обычный 7 17" xfId="13415" xr:uid="{00000000-0005-0000-0000-000067340000}"/>
    <cellStyle name="Обычный 7 2" xfId="13416" xr:uid="{00000000-0005-0000-0000-000068340000}"/>
    <cellStyle name="Обычный 7 2 2" xfId="13417" xr:uid="{00000000-0005-0000-0000-000069340000}"/>
    <cellStyle name="Обычный 7 2 3" xfId="13418" xr:uid="{00000000-0005-0000-0000-00006A340000}"/>
    <cellStyle name="Обычный 7 2 4" xfId="13419" xr:uid="{00000000-0005-0000-0000-00006B340000}"/>
    <cellStyle name="Обычный 7 2 5" xfId="13420" xr:uid="{00000000-0005-0000-0000-00006C340000}"/>
    <cellStyle name="Обычный 7 2 6" xfId="13421" xr:uid="{00000000-0005-0000-0000-00006D340000}"/>
    <cellStyle name="Обычный 7 2 7" xfId="13422" xr:uid="{00000000-0005-0000-0000-00006E340000}"/>
    <cellStyle name="Обычный 7 2 8" xfId="13423" xr:uid="{00000000-0005-0000-0000-00006F340000}"/>
    <cellStyle name="Обычный 7 3" xfId="13424" xr:uid="{00000000-0005-0000-0000-000070340000}"/>
    <cellStyle name="Обычный 7 3 2" xfId="13425" xr:uid="{00000000-0005-0000-0000-000071340000}"/>
    <cellStyle name="Обычный 7 4" xfId="13426" xr:uid="{00000000-0005-0000-0000-000072340000}"/>
    <cellStyle name="Обычный 7 4 2" xfId="13427" xr:uid="{00000000-0005-0000-0000-000073340000}"/>
    <cellStyle name="Обычный 7 5" xfId="13428" xr:uid="{00000000-0005-0000-0000-000074340000}"/>
    <cellStyle name="Обычный 7 5 2" xfId="13429" xr:uid="{00000000-0005-0000-0000-000075340000}"/>
    <cellStyle name="Обычный 7 6" xfId="13430" xr:uid="{00000000-0005-0000-0000-000076340000}"/>
    <cellStyle name="Обычный 7 6 2" xfId="13431" xr:uid="{00000000-0005-0000-0000-000077340000}"/>
    <cellStyle name="Обычный 7 7" xfId="13432" xr:uid="{00000000-0005-0000-0000-000078340000}"/>
    <cellStyle name="Обычный 7 7 2" xfId="13433" xr:uid="{00000000-0005-0000-0000-000079340000}"/>
    <cellStyle name="Обычный 7 8" xfId="13434" xr:uid="{00000000-0005-0000-0000-00007A340000}"/>
    <cellStyle name="Обычный 7 8 2" xfId="13435" xr:uid="{00000000-0005-0000-0000-00007B340000}"/>
    <cellStyle name="Обычный 7 9" xfId="13436" xr:uid="{00000000-0005-0000-0000-00007C340000}"/>
    <cellStyle name="Обычный 7 9 2" xfId="13437" xr:uid="{00000000-0005-0000-0000-00007D340000}"/>
    <cellStyle name="Обычный 7_2011.06.09. Рост тарифа для письма" xfId="13438" xr:uid="{00000000-0005-0000-0000-00007E340000}"/>
    <cellStyle name="Обычный 70" xfId="13439" xr:uid="{00000000-0005-0000-0000-00007F340000}"/>
    <cellStyle name="Обычный 71" xfId="13440" xr:uid="{00000000-0005-0000-0000-000080340000}"/>
    <cellStyle name="Обычный 72" xfId="13441" xr:uid="{00000000-0005-0000-0000-000081340000}"/>
    <cellStyle name="Обычный 73" xfId="13442" xr:uid="{00000000-0005-0000-0000-000082340000}"/>
    <cellStyle name="Обычный 74" xfId="13443" xr:uid="{00000000-0005-0000-0000-000083340000}"/>
    <cellStyle name="Обычный 75" xfId="13444" xr:uid="{00000000-0005-0000-0000-000084340000}"/>
    <cellStyle name="Обычный 76" xfId="13445" xr:uid="{00000000-0005-0000-0000-000085340000}"/>
    <cellStyle name="Обычный 76 2" xfId="13446" xr:uid="{00000000-0005-0000-0000-000086340000}"/>
    <cellStyle name="Обычный 77" xfId="13447" xr:uid="{00000000-0005-0000-0000-000087340000}"/>
    <cellStyle name="Обычный 77 2" xfId="13448" xr:uid="{00000000-0005-0000-0000-000088340000}"/>
    <cellStyle name="Обычный 78" xfId="13449" xr:uid="{00000000-0005-0000-0000-000089340000}"/>
    <cellStyle name="Обычный 79" xfId="13450" xr:uid="{00000000-0005-0000-0000-00008A340000}"/>
    <cellStyle name="Обычный 8" xfId="13451" xr:uid="{00000000-0005-0000-0000-00008B340000}"/>
    <cellStyle name="Обычный 8 10" xfId="13452" xr:uid="{00000000-0005-0000-0000-00008C340000}"/>
    <cellStyle name="Обычный 8 11" xfId="13453" xr:uid="{00000000-0005-0000-0000-00008D340000}"/>
    <cellStyle name="Обычный 8 12" xfId="13454" xr:uid="{00000000-0005-0000-0000-00008E340000}"/>
    <cellStyle name="Обычный 8 13" xfId="13455" xr:uid="{00000000-0005-0000-0000-00008F340000}"/>
    <cellStyle name="Обычный 8 2" xfId="13456" xr:uid="{00000000-0005-0000-0000-000090340000}"/>
    <cellStyle name="Обычный 8 2 19" xfId="13457" xr:uid="{00000000-0005-0000-0000-000091340000}"/>
    <cellStyle name="Обычный 8 2 2" xfId="13458" xr:uid="{00000000-0005-0000-0000-000092340000}"/>
    <cellStyle name="Обычный 8 2 3" xfId="13459" xr:uid="{00000000-0005-0000-0000-000093340000}"/>
    <cellStyle name="Обычный 8 2 4" xfId="13460" xr:uid="{00000000-0005-0000-0000-000094340000}"/>
    <cellStyle name="Обычный 8 3" xfId="13461" xr:uid="{00000000-0005-0000-0000-000095340000}"/>
    <cellStyle name="Обычный 8 3 2" xfId="13462" xr:uid="{00000000-0005-0000-0000-000096340000}"/>
    <cellStyle name="Обычный 8 3 7" xfId="13463" xr:uid="{00000000-0005-0000-0000-000097340000}"/>
    <cellStyle name="Обычный 8 3 7 2" xfId="13464" xr:uid="{00000000-0005-0000-0000-000098340000}"/>
    <cellStyle name="Обычный 8 4" xfId="13465" xr:uid="{00000000-0005-0000-0000-000099340000}"/>
    <cellStyle name="Обычный 8 4 2" xfId="13466" xr:uid="{00000000-0005-0000-0000-00009A340000}"/>
    <cellStyle name="Обычный 8 5" xfId="13467" xr:uid="{00000000-0005-0000-0000-00009B340000}"/>
    <cellStyle name="Обычный 8 5 2" xfId="13468" xr:uid="{00000000-0005-0000-0000-00009C340000}"/>
    <cellStyle name="Обычный 8 6" xfId="13469" xr:uid="{00000000-0005-0000-0000-00009D340000}"/>
    <cellStyle name="Обычный 8 6 2" xfId="13470" xr:uid="{00000000-0005-0000-0000-00009E340000}"/>
    <cellStyle name="Обычный 8 7" xfId="13471" xr:uid="{00000000-0005-0000-0000-00009F340000}"/>
    <cellStyle name="Обычный 8 7 2" xfId="13472" xr:uid="{00000000-0005-0000-0000-0000A0340000}"/>
    <cellStyle name="Обычный 8 8" xfId="13473" xr:uid="{00000000-0005-0000-0000-0000A1340000}"/>
    <cellStyle name="Обычный 8 8 2" xfId="13474" xr:uid="{00000000-0005-0000-0000-0000A2340000}"/>
    <cellStyle name="Обычный 8 9" xfId="13475" xr:uid="{00000000-0005-0000-0000-0000A3340000}"/>
    <cellStyle name="Обычный 8_Приложение 12 (факт)_МГТЭС_28_04_2011" xfId="13476" xr:uid="{00000000-0005-0000-0000-0000A4340000}"/>
    <cellStyle name="Обычный 80" xfId="13477" xr:uid="{00000000-0005-0000-0000-0000A5340000}"/>
    <cellStyle name="Обычный 9" xfId="13478" xr:uid="{00000000-0005-0000-0000-0000A6340000}"/>
    <cellStyle name="Обычный 9 2" xfId="13479" xr:uid="{00000000-0005-0000-0000-0000A7340000}"/>
    <cellStyle name="Обычный 9 2 2" xfId="13480" xr:uid="{00000000-0005-0000-0000-0000A8340000}"/>
    <cellStyle name="Обычный 9 2 3" xfId="13481" xr:uid="{00000000-0005-0000-0000-0000A9340000}"/>
    <cellStyle name="Обычный 9 2 4" xfId="13482" xr:uid="{00000000-0005-0000-0000-0000AA340000}"/>
    <cellStyle name="Обычный 9 2 5" xfId="13483" xr:uid="{00000000-0005-0000-0000-0000AB340000}"/>
    <cellStyle name="Обычный 9 2 6" xfId="13484" xr:uid="{00000000-0005-0000-0000-0000AC340000}"/>
    <cellStyle name="Обычный 9 2 7" xfId="13485" xr:uid="{00000000-0005-0000-0000-0000AD340000}"/>
    <cellStyle name="Обычный 9 2 8" xfId="13486" xr:uid="{00000000-0005-0000-0000-0000AE340000}"/>
    <cellStyle name="Обычный 9 3" xfId="13487" xr:uid="{00000000-0005-0000-0000-0000AF340000}"/>
    <cellStyle name="Обычный 9 4" xfId="13488" xr:uid="{00000000-0005-0000-0000-0000B0340000}"/>
    <cellStyle name="Обычный 9 5" xfId="13489" xr:uid="{00000000-0005-0000-0000-0000B1340000}"/>
    <cellStyle name="Обычный 9 6" xfId="13490" xr:uid="{00000000-0005-0000-0000-0000B2340000}"/>
    <cellStyle name="Обычный 9 7" xfId="13491" xr:uid="{00000000-0005-0000-0000-0000B3340000}"/>
    <cellStyle name="Обычный 9 8" xfId="13492" xr:uid="{00000000-0005-0000-0000-0000B4340000}"/>
    <cellStyle name="Обычный 9_Проект НВВ на 2012  (28 12 2011) с формулами ОКОНЧАТЕЛЬНО (version 1)" xfId="13493" xr:uid="{00000000-0005-0000-0000-0000B5340000}"/>
    <cellStyle name="Параметр" xfId="13494" xr:uid="{00000000-0005-0000-0000-0000B6340000}"/>
    <cellStyle name="ПеременныеСметы" xfId="13495" xr:uid="{00000000-0005-0000-0000-0000B7340000}"/>
    <cellStyle name="Плохой 10" xfId="13496" xr:uid="{00000000-0005-0000-0000-0000B8340000}"/>
    <cellStyle name="Плохой 11" xfId="13497" xr:uid="{00000000-0005-0000-0000-0000B9340000}"/>
    <cellStyle name="Плохой 12" xfId="13498" xr:uid="{00000000-0005-0000-0000-0000BA340000}"/>
    <cellStyle name="Плохой 2" xfId="13499" xr:uid="{00000000-0005-0000-0000-0000BB340000}"/>
    <cellStyle name="Плохой 2 2" xfId="13500" xr:uid="{00000000-0005-0000-0000-0000BC340000}"/>
    <cellStyle name="Плохой 2 2 2" xfId="13501" xr:uid="{00000000-0005-0000-0000-0000BD340000}"/>
    <cellStyle name="Плохой 2 3" xfId="13502" xr:uid="{00000000-0005-0000-0000-0000BE340000}"/>
    <cellStyle name="Плохой 2 3 2" xfId="13503" xr:uid="{00000000-0005-0000-0000-0000BF340000}"/>
    <cellStyle name="Плохой 2 4" xfId="13504" xr:uid="{00000000-0005-0000-0000-0000C0340000}"/>
    <cellStyle name="Плохой 2 4 2" xfId="13505" xr:uid="{00000000-0005-0000-0000-0000C1340000}"/>
    <cellStyle name="Плохой 2 5" xfId="13506" xr:uid="{00000000-0005-0000-0000-0000C2340000}"/>
    <cellStyle name="Плохой 2 5 2" xfId="13507" xr:uid="{00000000-0005-0000-0000-0000C3340000}"/>
    <cellStyle name="Плохой 2 6" xfId="13508" xr:uid="{00000000-0005-0000-0000-0000C4340000}"/>
    <cellStyle name="Плохой 2 7" xfId="13509" xr:uid="{00000000-0005-0000-0000-0000C5340000}"/>
    <cellStyle name="Плохой 3" xfId="13510" xr:uid="{00000000-0005-0000-0000-0000C6340000}"/>
    <cellStyle name="Плохой 3 2" xfId="13511" xr:uid="{00000000-0005-0000-0000-0000C7340000}"/>
    <cellStyle name="Плохой 4" xfId="13512" xr:uid="{00000000-0005-0000-0000-0000C8340000}"/>
    <cellStyle name="Плохой 4 2" xfId="13513" xr:uid="{00000000-0005-0000-0000-0000C9340000}"/>
    <cellStyle name="Плохой 5" xfId="13514" xr:uid="{00000000-0005-0000-0000-0000CA340000}"/>
    <cellStyle name="Плохой 5 2" xfId="13515" xr:uid="{00000000-0005-0000-0000-0000CB340000}"/>
    <cellStyle name="Плохой 6" xfId="13516" xr:uid="{00000000-0005-0000-0000-0000CC340000}"/>
    <cellStyle name="Плохой 6 2" xfId="13517" xr:uid="{00000000-0005-0000-0000-0000CD340000}"/>
    <cellStyle name="Плохой 7" xfId="13518" xr:uid="{00000000-0005-0000-0000-0000CE340000}"/>
    <cellStyle name="Плохой 7 2" xfId="13519" xr:uid="{00000000-0005-0000-0000-0000CF340000}"/>
    <cellStyle name="Плохой 8" xfId="13520" xr:uid="{00000000-0005-0000-0000-0000D0340000}"/>
    <cellStyle name="Плохой 8 2" xfId="13521" xr:uid="{00000000-0005-0000-0000-0000D1340000}"/>
    <cellStyle name="Плохой 9" xfId="13522" xr:uid="{00000000-0005-0000-0000-0000D2340000}"/>
    <cellStyle name="Плохой 9 2" xfId="13523" xr:uid="{00000000-0005-0000-0000-0000D3340000}"/>
    <cellStyle name="По центру с переносом" xfId="13524" xr:uid="{00000000-0005-0000-0000-0000D4340000}"/>
    <cellStyle name="По центру с переносом 10" xfId="13525" xr:uid="{00000000-0005-0000-0000-0000D5340000}"/>
    <cellStyle name="По центру с переносом 11" xfId="13526" xr:uid="{00000000-0005-0000-0000-0000D6340000}"/>
    <cellStyle name="По центру с переносом 12" xfId="13527" xr:uid="{00000000-0005-0000-0000-0000D7340000}"/>
    <cellStyle name="По центру с переносом 13" xfId="13528" xr:uid="{00000000-0005-0000-0000-0000D8340000}"/>
    <cellStyle name="По центру с переносом 14" xfId="13529" xr:uid="{00000000-0005-0000-0000-0000D9340000}"/>
    <cellStyle name="По центру с переносом 15" xfId="13530" xr:uid="{00000000-0005-0000-0000-0000DA340000}"/>
    <cellStyle name="По центру с переносом 16" xfId="13531" xr:uid="{00000000-0005-0000-0000-0000DB340000}"/>
    <cellStyle name="По центру с переносом 17" xfId="13532" xr:uid="{00000000-0005-0000-0000-0000DC340000}"/>
    <cellStyle name="По центру с переносом 18" xfId="13533" xr:uid="{00000000-0005-0000-0000-0000DD340000}"/>
    <cellStyle name="По центру с переносом 19" xfId="13534" xr:uid="{00000000-0005-0000-0000-0000DE340000}"/>
    <cellStyle name="По центру с переносом 2" xfId="13535" xr:uid="{00000000-0005-0000-0000-0000DF340000}"/>
    <cellStyle name="По центру с переносом 20" xfId="13536" xr:uid="{00000000-0005-0000-0000-0000E0340000}"/>
    <cellStyle name="По центру с переносом 21" xfId="13537" xr:uid="{00000000-0005-0000-0000-0000E1340000}"/>
    <cellStyle name="По центру с переносом 22" xfId="13538" xr:uid="{00000000-0005-0000-0000-0000E2340000}"/>
    <cellStyle name="По центру с переносом 23" xfId="13539" xr:uid="{00000000-0005-0000-0000-0000E3340000}"/>
    <cellStyle name="По центру с переносом 24" xfId="13540" xr:uid="{00000000-0005-0000-0000-0000E4340000}"/>
    <cellStyle name="По центру с переносом 25" xfId="13541" xr:uid="{00000000-0005-0000-0000-0000E5340000}"/>
    <cellStyle name="По центру с переносом 26" xfId="13542" xr:uid="{00000000-0005-0000-0000-0000E6340000}"/>
    <cellStyle name="По центру с переносом 3" xfId="13543" xr:uid="{00000000-0005-0000-0000-0000E7340000}"/>
    <cellStyle name="По центру с переносом 4" xfId="13544" xr:uid="{00000000-0005-0000-0000-0000E8340000}"/>
    <cellStyle name="По центру с переносом 5" xfId="13545" xr:uid="{00000000-0005-0000-0000-0000E9340000}"/>
    <cellStyle name="По центру с переносом 6" xfId="13546" xr:uid="{00000000-0005-0000-0000-0000EA340000}"/>
    <cellStyle name="По центру с переносом 7" xfId="13547" xr:uid="{00000000-0005-0000-0000-0000EB340000}"/>
    <cellStyle name="По центру с переносом 8" xfId="13548" xr:uid="{00000000-0005-0000-0000-0000EC340000}"/>
    <cellStyle name="По центру с переносом 9" xfId="13549" xr:uid="{00000000-0005-0000-0000-0000ED340000}"/>
    <cellStyle name="По ширине с переносом" xfId="13550" xr:uid="{00000000-0005-0000-0000-0000EE340000}"/>
    <cellStyle name="По ширине с переносом 10" xfId="13551" xr:uid="{00000000-0005-0000-0000-0000EF340000}"/>
    <cellStyle name="По ширине с переносом 11" xfId="13552" xr:uid="{00000000-0005-0000-0000-0000F0340000}"/>
    <cellStyle name="По ширине с переносом 12" xfId="13553" xr:uid="{00000000-0005-0000-0000-0000F1340000}"/>
    <cellStyle name="По ширине с переносом 13" xfId="13554" xr:uid="{00000000-0005-0000-0000-0000F2340000}"/>
    <cellStyle name="По ширине с переносом 14" xfId="13555" xr:uid="{00000000-0005-0000-0000-0000F3340000}"/>
    <cellStyle name="По ширине с переносом 15" xfId="13556" xr:uid="{00000000-0005-0000-0000-0000F4340000}"/>
    <cellStyle name="По ширине с переносом 16" xfId="13557" xr:uid="{00000000-0005-0000-0000-0000F5340000}"/>
    <cellStyle name="По ширине с переносом 17" xfId="13558" xr:uid="{00000000-0005-0000-0000-0000F6340000}"/>
    <cellStyle name="По ширине с переносом 18" xfId="13559" xr:uid="{00000000-0005-0000-0000-0000F7340000}"/>
    <cellStyle name="По ширине с переносом 19" xfId="13560" xr:uid="{00000000-0005-0000-0000-0000F8340000}"/>
    <cellStyle name="По ширине с переносом 2" xfId="13561" xr:uid="{00000000-0005-0000-0000-0000F9340000}"/>
    <cellStyle name="По ширине с переносом 20" xfId="13562" xr:uid="{00000000-0005-0000-0000-0000FA340000}"/>
    <cellStyle name="По ширине с переносом 21" xfId="13563" xr:uid="{00000000-0005-0000-0000-0000FB340000}"/>
    <cellStyle name="По ширине с переносом 22" xfId="13564" xr:uid="{00000000-0005-0000-0000-0000FC340000}"/>
    <cellStyle name="По ширине с переносом 23" xfId="13565" xr:uid="{00000000-0005-0000-0000-0000FD340000}"/>
    <cellStyle name="По ширине с переносом 24" xfId="13566" xr:uid="{00000000-0005-0000-0000-0000FE340000}"/>
    <cellStyle name="По ширине с переносом 25" xfId="13567" xr:uid="{00000000-0005-0000-0000-0000FF340000}"/>
    <cellStyle name="По ширине с переносом 26" xfId="13568" xr:uid="{00000000-0005-0000-0000-000000350000}"/>
    <cellStyle name="По ширине с переносом 3" xfId="13569" xr:uid="{00000000-0005-0000-0000-000001350000}"/>
    <cellStyle name="По ширине с переносом 4" xfId="13570" xr:uid="{00000000-0005-0000-0000-000002350000}"/>
    <cellStyle name="По ширине с переносом 5" xfId="13571" xr:uid="{00000000-0005-0000-0000-000003350000}"/>
    <cellStyle name="По ширине с переносом 6" xfId="13572" xr:uid="{00000000-0005-0000-0000-000004350000}"/>
    <cellStyle name="По ширине с переносом 7" xfId="13573" xr:uid="{00000000-0005-0000-0000-000005350000}"/>
    <cellStyle name="По ширине с переносом 8" xfId="13574" xr:uid="{00000000-0005-0000-0000-000006350000}"/>
    <cellStyle name="По ширине с переносом 9" xfId="13575" xr:uid="{00000000-0005-0000-0000-000007350000}"/>
    <cellStyle name="Поле ввода" xfId="13576" xr:uid="{00000000-0005-0000-0000-000008350000}"/>
    <cellStyle name="Поле ввода 2" xfId="13577" xr:uid="{00000000-0005-0000-0000-000009350000}"/>
    <cellStyle name="Пояснение 10" xfId="13578" xr:uid="{00000000-0005-0000-0000-00000A350000}"/>
    <cellStyle name="Пояснение 11" xfId="13579" xr:uid="{00000000-0005-0000-0000-00000B350000}"/>
    <cellStyle name="Пояснение 12" xfId="13580" xr:uid="{00000000-0005-0000-0000-00000C350000}"/>
    <cellStyle name="Пояснение 2" xfId="13581" xr:uid="{00000000-0005-0000-0000-00000D350000}"/>
    <cellStyle name="Пояснение 2 2" xfId="13582" xr:uid="{00000000-0005-0000-0000-00000E350000}"/>
    <cellStyle name="Пояснение 2 2 2" xfId="13583" xr:uid="{00000000-0005-0000-0000-00000F350000}"/>
    <cellStyle name="Пояснение 2 3" xfId="13584" xr:uid="{00000000-0005-0000-0000-000010350000}"/>
    <cellStyle name="Пояснение 2 3 2" xfId="13585" xr:uid="{00000000-0005-0000-0000-000011350000}"/>
    <cellStyle name="Пояснение 2 4" xfId="13586" xr:uid="{00000000-0005-0000-0000-000012350000}"/>
    <cellStyle name="Пояснение 2 4 2" xfId="13587" xr:uid="{00000000-0005-0000-0000-000013350000}"/>
    <cellStyle name="Пояснение 2 5" xfId="13588" xr:uid="{00000000-0005-0000-0000-000014350000}"/>
    <cellStyle name="Пояснение 2 5 2" xfId="13589" xr:uid="{00000000-0005-0000-0000-000015350000}"/>
    <cellStyle name="Пояснение 2 6" xfId="13590" xr:uid="{00000000-0005-0000-0000-000016350000}"/>
    <cellStyle name="Пояснение 3" xfId="13591" xr:uid="{00000000-0005-0000-0000-000017350000}"/>
    <cellStyle name="Пояснение 3 2" xfId="13592" xr:uid="{00000000-0005-0000-0000-000018350000}"/>
    <cellStyle name="Пояснение 4" xfId="13593" xr:uid="{00000000-0005-0000-0000-000019350000}"/>
    <cellStyle name="Пояснение 4 2" xfId="13594" xr:uid="{00000000-0005-0000-0000-00001A350000}"/>
    <cellStyle name="Пояснение 5" xfId="13595" xr:uid="{00000000-0005-0000-0000-00001B350000}"/>
    <cellStyle name="Пояснение 5 2" xfId="13596" xr:uid="{00000000-0005-0000-0000-00001C350000}"/>
    <cellStyle name="Пояснение 6" xfId="13597" xr:uid="{00000000-0005-0000-0000-00001D350000}"/>
    <cellStyle name="Пояснение 6 2" xfId="13598" xr:uid="{00000000-0005-0000-0000-00001E350000}"/>
    <cellStyle name="Пояснение 7" xfId="13599" xr:uid="{00000000-0005-0000-0000-00001F350000}"/>
    <cellStyle name="Пояснение 7 2" xfId="13600" xr:uid="{00000000-0005-0000-0000-000020350000}"/>
    <cellStyle name="Пояснение 8" xfId="13601" xr:uid="{00000000-0005-0000-0000-000021350000}"/>
    <cellStyle name="Пояснение 8 2" xfId="13602" xr:uid="{00000000-0005-0000-0000-000022350000}"/>
    <cellStyle name="Пояснение 9" xfId="13603" xr:uid="{00000000-0005-0000-0000-000023350000}"/>
    <cellStyle name="Пояснение 9 2" xfId="13604" xr:uid="{00000000-0005-0000-0000-000024350000}"/>
    <cellStyle name="Примечание 10" xfId="13605" xr:uid="{00000000-0005-0000-0000-000025350000}"/>
    <cellStyle name="Примечание 10 10" xfId="13606" xr:uid="{00000000-0005-0000-0000-000026350000}"/>
    <cellStyle name="Примечание 10 11" xfId="13607" xr:uid="{00000000-0005-0000-0000-000027350000}"/>
    <cellStyle name="Примечание 10 2" xfId="13608" xr:uid="{00000000-0005-0000-0000-000028350000}"/>
    <cellStyle name="Примечание 10 2 2" xfId="13609" xr:uid="{00000000-0005-0000-0000-000029350000}"/>
    <cellStyle name="Примечание 10 3" xfId="13610" xr:uid="{00000000-0005-0000-0000-00002A350000}"/>
    <cellStyle name="Примечание 10 3 2" xfId="13611" xr:uid="{00000000-0005-0000-0000-00002B350000}"/>
    <cellStyle name="Примечание 10 4" xfId="13612" xr:uid="{00000000-0005-0000-0000-00002C350000}"/>
    <cellStyle name="Примечание 10 4 2" xfId="13613" xr:uid="{00000000-0005-0000-0000-00002D350000}"/>
    <cellStyle name="Примечание 10 5" xfId="13614" xr:uid="{00000000-0005-0000-0000-00002E350000}"/>
    <cellStyle name="Примечание 10 5 2" xfId="13615" xr:uid="{00000000-0005-0000-0000-00002F350000}"/>
    <cellStyle name="Примечание 10 6" xfId="13616" xr:uid="{00000000-0005-0000-0000-000030350000}"/>
    <cellStyle name="Примечание 10 6 2" xfId="13617" xr:uid="{00000000-0005-0000-0000-000031350000}"/>
    <cellStyle name="Примечание 10 7" xfId="13618" xr:uid="{00000000-0005-0000-0000-000032350000}"/>
    <cellStyle name="Примечание 10 7 2" xfId="13619" xr:uid="{00000000-0005-0000-0000-000033350000}"/>
    <cellStyle name="Примечание 10 8" xfId="13620" xr:uid="{00000000-0005-0000-0000-000034350000}"/>
    <cellStyle name="Примечание 10 8 2" xfId="13621" xr:uid="{00000000-0005-0000-0000-000035350000}"/>
    <cellStyle name="Примечание 10 9" xfId="13622" xr:uid="{00000000-0005-0000-0000-000036350000}"/>
    <cellStyle name="Примечание 10_46EE.2011(v1.0)" xfId="13623" xr:uid="{00000000-0005-0000-0000-000037350000}"/>
    <cellStyle name="Примечание 11" xfId="13624" xr:uid="{00000000-0005-0000-0000-000038350000}"/>
    <cellStyle name="Примечание 11 2" xfId="13625" xr:uid="{00000000-0005-0000-0000-000039350000}"/>
    <cellStyle name="Примечание 11 2 2" xfId="13626" xr:uid="{00000000-0005-0000-0000-00003A350000}"/>
    <cellStyle name="Примечание 11 3" xfId="13627" xr:uid="{00000000-0005-0000-0000-00003B350000}"/>
    <cellStyle name="Примечание 11 3 2" xfId="13628" xr:uid="{00000000-0005-0000-0000-00003C350000}"/>
    <cellStyle name="Примечание 11 4" xfId="13629" xr:uid="{00000000-0005-0000-0000-00003D350000}"/>
    <cellStyle name="Примечание 11 4 2" xfId="13630" xr:uid="{00000000-0005-0000-0000-00003E350000}"/>
    <cellStyle name="Примечание 11 5" xfId="13631" xr:uid="{00000000-0005-0000-0000-00003F350000}"/>
    <cellStyle name="Примечание 11 5 2" xfId="13632" xr:uid="{00000000-0005-0000-0000-000040350000}"/>
    <cellStyle name="Примечание 11 6" xfId="13633" xr:uid="{00000000-0005-0000-0000-000041350000}"/>
    <cellStyle name="Примечание 11 6 2" xfId="13634" xr:uid="{00000000-0005-0000-0000-000042350000}"/>
    <cellStyle name="Примечание 11 7" xfId="13635" xr:uid="{00000000-0005-0000-0000-000043350000}"/>
    <cellStyle name="Примечание 11 7 2" xfId="13636" xr:uid="{00000000-0005-0000-0000-000044350000}"/>
    <cellStyle name="Примечание 11 8" xfId="13637" xr:uid="{00000000-0005-0000-0000-000045350000}"/>
    <cellStyle name="Примечание 11 8 2" xfId="13638" xr:uid="{00000000-0005-0000-0000-000046350000}"/>
    <cellStyle name="Примечание 11 9" xfId="13639" xr:uid="{00000000-0005-0000-0000-000047350000}"/>
    <cellStyle name="Примечание 11_46EE.2011(v1.0)" xfId="13640" xr:uid="{00000000-0005-0000-0000-000048350000}"/>
    <cellStyle name="Примечание 12" xfId="13641" xr:uid="{00000000-0005-0000-0000-000049350000}"/>
    <cellStyle name="Примечание 12 2" xfId="13642" xr:uid="{00000000-0005-0000-0000-00004A350000}"/>
    <cellStyle name="Примечание 12_46EE.2011(v1.0)" xfId="13643" xr:uid="{00000000-0005-0000-0000-00004B350000}"/>
    <cellStyle name="Примечание 13" xfId="13644" xr:uid="{00000000-0005-0000-0000-00004C350000}"/>
    <cellStyle name="Примечание 14" xfId="13645" xr:uid="{00000000-0005-0000-0000-00004D350000}"/>
    <cellStyle name="Примечание 2" xfId="13646" xr:uid="{00000000-0005-0000-0000-00004E350000}"/>
    <cellStyle name="Примечание 2 10" xfId="13647" xr:uid="{00000000-0005-0000-0000-00004F350000}"/>
    <cellStyle name="Примечание 2 10 10" xfId="13648" xr:uid="{00000000-0005-0000-0000-000050350000}"/>
    <cellStyle name="Примечание 2 10 2" xfId="13649" xr:uid="{00000000-0005-0000-0000-000051350000}"/>
    <cellStyle name="Примечание 2 10 3" xfId="13650" xr:uid="{00000000-0005-0000-0000-000052350000}"/>
    <cellStyle name="Примечание 2 10 4" xfId="13651" xr:uid="{00000000-0005-0000-0000-000053350000}"/>
    <cellStyle name="Примечание 2 10 5" xfId="13652" xr:uid="{00000000-0005-0000-0000-000054350000}"/>
    <cellStyle name="Примечание 2 10 6" xfId="13653" xr:uid="{00000000-0005-0000-0000-000055350000}"/>
    <cellStyle name="Примечание 2 10 7" xfId="13654" xr:uid="{00000000-0005-0000-0000-000056350000}"/>
    <cellStyle name="Примечание 2 10 8" xfId="13655" xr:uid="{00000000-0005-0000-0000-000057350000}"/>
    <cellStyle name="Примечание 2 10 9" xfId="13656" xr:uid="{00000000-0005-0000-0000-000058350000}"/>
    <cellStyle name="Примечание 2 11" xfId="13657" xr:uid="{00000000-0005-0000-0000-000059350000}"/>
    <cellStyle name="Примечание 2 11 2" xfId="13658" xr:uid="{00000000-0005-0000-0000-00005A350000}"/>
    <cellStyle name="Примечание 2 12" xfId="13659" xr:uid="{00000000-0005-0000-0000-00005B350000}"/>
    <cellStyle name="Примечание 2 12 2" xfId="13660" xr:uid="{00000000-0005-0000-0000-00005C350000}"/>
    <cellStyle name="Примечание 2 13" xfId="13661" xr:uid="{00000000-0005-0000-0000-00005D350000}"/>
    <cellStyle name="Примечание 2 13 2" xfId="13662" xr:uid="{00000000-0005-0000-0000-00005E350000}"/>
    <cellStyle name="Примечание 2 14" xfId="13663" xr:uid="{00000000-0005-0000-0000-00005F350000}"/>
    <cellStyle name="Примечание 2 14 2" xfId="13664" xr:uid="{00000000-0005-0000-0000-000060350000}"/>
    <cellStyle name="Примечание 2 15" xfId="13665" xr:uid="{00000000-0005-0000-0000-000061350000}"/>
    <cellStyle name="Примечание 2 16" xfId="13666" xr:uid="{00000000-0005-0000-0000-000062350000}"/>
    <cellStyle name="Примечание 2 17" xfId="13667" xr:uid="{00000000-0005-0000-0000-000063350000}"/>
    <cellStyle name="Примечание 2 2" xfId="13668" xr:uid="{00000000-0005-0000-0000-000064350000}"/>
    <cellStyle name="Примечание 2 2 10" xfId="13669" xr:uid="{00000000-0005-0000-0000-000065350000}"/>
    <cellStyle name="Примечание 2 2 2" xfId="13670" xr:uid="{00000000-0005-0000-0000-000066350000}"/>
    <cellStyle name="Примечание 2 2 2 10" xfId="13671" xr:uid="{00000000-0005-0000-0000-000067350000}"/>
    <cellStyle name="Примечание 2 2 2 2" xfId="13672" xr:uid="{00000000-0005-0000-0000-000068350000}"/>
    <cellStyle name="Примечание 2 2 2 3" xfId="13673" xr:uid="{00000000-0005-0000-0000-000069350000}"/>
    <cellStyle name="Примечание 2 2 2 4" xfId="13674" xr:uid="{00000000-0005-0000-0000-00006A350000}"/>
    <cellStyle name="Примечание 2 2 2 5" xfId="13675" xr:uid="{00000000-0005-0000-0000-00006B350000}"/>
    <cellStyle name="Примечание 2 2 2 6" xfId="13676" xr:uid="{00000000-0005-0000-0000-00006C350000}"/>
    <cellStyle name="Примечание 2 2 2 7" xfId="13677" xr:uid="{00000000-0005-0000-0000-00006D350000}"/>
    <cellStyle name="Примечание 2 2 2 8" xfId="13678" xr:uid="{00000000-0005-0000-0000-00006E350000}"/>
    <cellStyle name="Примечание 2 2 2 9" xfId="13679" xr:uid="{00000000-0005-0000-0000-00006F350000}"/>
    <cellStyle name="Примечание 2 2 3" xfId="13680" xr:uid="{00000000-0005-0000-0000-000070350000}"/>
    <cellStyle name="Примечание 2 2 3 10" xfId="13681" xr:uid="{00000000-0005-0000-0000-000071350000}"/>
    <cellStyle name="Примечание 2 2 3 11" xfId="13682" xr:uid="{00000000-0005-0000-0000-000072350000}"/>
    <cellStyle name="Примечание 2 2 3 12" xfId="13683" xr:uid="{00000000-0005-0000-0000-000073350000}"/>
    <cellStyle name="Примечание 2 2 3 2" xfId="13684" xr:uid="{00000000-0005-0000-0000-000074350000}"/>
    <cellStyle name="Примечание 2 2 3 3" xfId="13685" xr:uid="{00000000-0005-0000-0000-000075350000}"/>
    <cellStyle name="Примечание 2 2 3 4" xfId="13686" xr:uid="{00000000-0005-0000-0000-000076350000}"/>
    <cellStyle name="Примечание 2 2 3 5" xfId="13687" xr:uid="{00000000-0005-0000-0000-000077350000}"/>
    <cellStyle name="Примечание 2 2 3 6" xfId="13688" xr:uid="{00000000-0005-0000-0000-000078350000}"/>
    <cellStyle name="Примечание 2 2 3 7" xfId="13689" xr:uid="{00000000-0005-0000-0000-000079350000}"/>
    <cellStyle name="Примечание 2 2 3 8" xfId="13690" xr:uid="{00000000-0005-0000-0000-00007A350000}"/>
    <cellStyle name="Примечание 2 2 3 9" xfId="13691" xr:uid="{00000000-0005-0000-0000-00007B350000}"/>
    <cellStyle name="Примечание 2 2 4" xfId="13692" xr:uid="{00000000-0005-0000-0000-00007C350000}"/>
    <cellStyle name="Примечание 2 2 4 10" xfId="13693" xr:uid="{00000000-0005-0000-0000-00007D350000}"/>
    <cellStyle name="Примечание 2 2 4 11" xfId="13694" xr:uid="{00000000-0005-0000-0000-00007E350000}"/>
    <cellStyle name="Примечание 2 2 4 12" xfId="13695" xr:uid="{00000000-0005-0000-0000-00007F350000}"/>
    <cellStyle name="Примечание 2 2 4 2" xfId="13696" xr:uid="{00000000-0005-0000-0000-000080350000}"/>
    <cellStyle name="Примечание 2 2 4 3" xfId="13697" xr:uid="{00000000-0005-0000-0000-000081350000}"/>
    <cellStyle name="Примечание 2 2 4 4" xfId="13698" xr:uid="{00000000-0005-0000-0000-000082350000}"/>
    <cellStyle name="Примечание 2 2 4 5" xfId="13699" xr:uid="{00000000-0005-0000-0000-000083350000}"/>
    <cellStyle name="Примечание 2 2 4 6" xfId="13700" xr:uid="{00000000-0005-0000-0000-000084350000}"/>
    <cellStyle name="Примечание 2 2 4 7" xfId="13701" xr:uid="{00000000-0005-0000-0000-000085350000}"/>
    <cellStyle name="Примечание 2 2 4 8" xfId="13702" xr:uid="{00000000-0005-0000-0000-000086350000}"/>
    <cellStyle name="Примечание 2 2 4 9" xfId="13703" xr:uid="{00000000-0005-0000-0000-000087350000}"/>
    <cellStyle name="Примечание 2 2 5" xfId="13704" xr:uid="{00000000-0005-0000-0000-000088350000}"/>
    <cellStyle name="Примечание 2 2 5 10" xfId="13705" xr:uid="{00000000-0005-0000-0000-000089350000}"/>
    <cellStyle name="Примечание 2 2 5 2" xfId="13706" xr:uid="{00000000-0005-0000-0000-00008A350000}"/>
    <cellStyle name="Примечание 2 2 5 3" xfId="13707" xr:uid="{00000000-0005-0000-0000-00008B350000}"/>
    <cellStyle name="Примечание 2 2 5 4" xfId="13708" xr:uid="{00000000-0005-0000-0000-00008C350000}"/>
    <cellStyle name="Примечание 2 2 5 5" xfId="13709" xr:uid="{00000000-0005-0000-0000-00008D350000}"/>
    <cellStyle name="Примечание 2 2 5 6" xfId="13710" xr:uid="{00000000-0005-0000-0000-00008E350000}"/>
    <cellStyle name="Примечание 2 2 5 7" xfId="13711" xr:uid="{00000000-0005-0000-0000-00008F350000}"/>
    <cellStyle name="Примечание 2 2 5 8" xfId="13712" xr:uid="{00000000-0005-0000-0000-000090350000}"/>
    <cellStyle name="Примечание 2 2 5 9" xfId="13713" xr:uid="{00000000-0005-0000-0000-000091350000}"/>
    <cellStyle name="Примечание 2 2 6" xfId="13714" xr:uid="{00000000-0005-0000-0000-000092350000}"/>
    <cellStyle name="Примечание 2 2 6 10" xfId="13715" xr:uid="{00000000-0005-0000-0000-000093350000}"/>
    <cellStyle name="Примечание 2 2 6 2" xfId="13716" xr:uid="{00000000-0005-0000-0000-000094350000}"/>
    <cellStyle name="Примечание 2 2 6 3" xfId="13717" xr:uid="{00000000-0005-0000-0000-000095350000}"/>
    <cellStyle name="Примечание 2 2 6 4" xfId="13718" xr:uid="{00000000-0005-0000-0000-000096350000}"/>
    <cellStyle name="Примечание 2 2 6 5" xfId="13719" xr:uid="{00000000-0005-0000-0000-000097350000}"/>
    <cellStyle name="Примечание 2 2 6 6" xfId="13720" xr:uid="{00000000-0005-0000-0000-000098350000}"/>
    <cellStyle name="Примечание 2 2 6 7" xfId="13721" xr:uid="{00000000-0005-0000-0000-000099350000}"/>
    <cellStyle name="Примечание 2 2 6 8" xfId="13722" xr:uid="{00000000-0005-0000-0000-00009A350000}"/>
    <cellStyle name="Примечание 2 2 6 9" xfId="13723" xr:uid="{00000000-0005-0000-0000-00009B350000}"/>
    <cellStyle name="Примечание 2 2 7" xfId="13724" xr:uid="{00000000-0005-0000-0000-00009C350000}"/>
    <cellStyle name="Примечание 2 2 8" xfId="13725" xr:uid="{00000000-0005-0000-0000-00009D350000}"/>
    <cellStyle name="Примечание 2 2 9" xfId="13726" xr:uid="{00000000-0005-0000-0000-00009E350000}"/>
    <cellStyle name="Примечание 2 3" xfId="13727" xr:uid="{00000000-0005-0000-0000-00009F350000}"/>
    <cellStyle name="Примечание 2 3 10" xfId="13728" xr:uid="{00000000-0005-0000-0000-0000A0350000}"/>
    <cellStyle name="Примечание 2 3 2" xfId="13729" xr:uid="{00000000-0005-0000-0000-0000A1350000}"/>
    <cellStyle name="Примечание 2 3 2 10" xfId="13730" xr:uid="{00000000-0005-0000-0000-0000A2350000}"/>
    <cellStyle name="Примечание 2 3 2 2" xfId="13731" xr:uid="{00000000-0005-0000-0000-0000A3350000}"/>
    <cellStyle name="Примечание 2 3 2 3" xfId="13732" xr:uid="{00000000-0005-0000-0000-0000A4350000}"/>
    <cellStyle name="Примечание 2 3 2 4" xfId="13733" xr:uid="{00000000-0005-0000-0000-0000A5350000}"/>
    <cellStyle name="Примечание 2 3 2 5" xfId="13734" xr:uid="{00000000-0005-0000-0000-0000A6350000}"/>
    <cellStyle name="Примечание 2 3 2 6" xfId="13735" xr:uid="{00000000-0005-0000-0000-0000A7350000}"/>
    <cellStyle name="Примечание 2 3 2 7" xfId="13736" xr:uid="{00000000-0005-0000-0000-0000A8350000}"/>
    <cellStyle name="Примечание 2 3 2 8" xfId="13737" xr:uid="{00000000-0005-0000-0000-0000A9350000}"/>
    <cellStyle name="Примечание 2 3 2 9" xfId="13738" xr:uid="{00000000-0005-0000-0000-0000AA350000}"/>
    <cellStyle name="Примечание 2 3 3" xfId="13739" xr:uid="{00000000-0005-0000-0000-0000AB350000}"/>
    <cellStyle name="Примечание 2 3 3 10" xfId="13740" xr:uid="{00000000-0005-0000-0000-0000AC350000}"/>
    <cellStyle name="Примечание 2 3 3 11" xfId="13741" xr:uid="{00000000-0005-0000-0000-0000AD350000}"/>
    <cellStyle name="Примечание 2 3 3 12" xfId="13742" xr:uid="{00000000-0005-0000-0000-0000AE350000}"/>
    <cellStyle name="Примечание 2 3 3 2" xfId="13743" xr:uid="{00000000-0005-0000-0000-0000AF350000}"/>
    <cellStyle name="Примечание 2 3 3 3" xfId="13744" xr:uid="{00000000-0005-0000-0000-0000B0350000}"/>
    <cellStyle name="Примечание 2 3 3 4" xfId="13745" xr:uid="{00000000-0005-0000-0000-0000B1350000}"/>
    <cellStyle name="Примечание 2 3 3 5" xfId="13746" xr:uid="{00000000-0005-0000-0000-0000B2350000}"/>
    <cellStyle name="Примечание 2 3 3 6" xfId="13747" xr:uid="{00000000-0005-0000-0000-0000B3350000}"/>
    <cellStyle name="Примечание 2 3 3 7" xfId="13748" xr:uid="{00000000-0005-0000-0000-0000B4350000}"/>
    <cellStyle name="Примечание 2 3 3 8" xfId="13749" xr:uid="{00000000-0005-0000-0000-0000B5350000}"/>
    <cellStyle name="Примечание 2 3 3 9" xfId="13750" xr:uid="{00000000-0005-0000-0000-0000B6350000}"/>
    <cellStyle name="Примечание 2 3 4" xfId="13751" xr:uid="{00000000-0005-0000-0000-0000B7350000}"/>
    <cellStyle name="Примечание 2 3 4 10" xfId="13752" xr:uid="{00000000-0005-0000-0000-0000B8350000}"/>
    <cellStyle name="Примечание 2 3 4 11" xfId="13753" xr:uid="{00000000-0005-0000-0000-0000B9350000}"/>
    <cellStyle name="Примечание 2 3 4 12" xfId="13754" xr:uid="{00000000-0005-0000-0000-0000BA350000}"/>
    <cellStyle name="Примечание 2 3 4 2" xfId="13755" xr:uid="{00000000-0005-0000-0000-0000BB350000}"/>
    <cellStyle name="Примечание 2 3 4 3" xfId="13756" xr:uid="{00000000-0005-0000-0000-0000BC350000}"/>
    <cellStyle name="Примечание 2 3 4 4" xfId="13757" xr:uid="{00000000-0005-0000-0000-0000BD350000}"/>
    <cellStyle name="Примечание 2 3 4 5" xfId="13758" xr:uid="{00000000-0005-0000-0000-0000BE350000}"/>
    <cellStyle name="Примечание 2 3 4 6" xfId="13759" xr:uid="{00000000-0005-0000-0000-0000BF350000}"/>
    <cellStyle name="Примечание 2 3 4 7" xfId="13760" xr:uid="{00000000-0005-0000-0000-0000C0350000}"/>
    <cellStyle name="Примечание 2 3 4 8" xfId="13761" xr:uid="{00000000-0005-0000-0000-0000C1350000}"/>
    <cellStyle name="Примечание 2 3 4 9" xfId="13762" xr:uid="{00000000-0005-0000-0000-0000C2350000}"/>
    <cellStyle name="Примечание 2 3 5" xfId="13763" xr:uid="{00000000-0005-0000-0000-0000C3350000}"/>
    <cellStyle name="Примечание 2 3 5 10" xfId="13764" xr:uid="{00000000-0005-0000-0000-0000C4350000}"/>
    <cellStyle name="Примечание 2 3 5 2" xfId="13765" xr:uid="{00000000-0005-0000-0000-0000C5350000}"/>
    <cellStyle name="Примечание 2 3 5 3" xfId="13766" xr:uid="{00000000-0005-0000-0000-0000C6350000}"/>
    <cellStyle name="Примечание 2 3 5 4" xfId="13767" xr:uid="{00000000-0005-0000-0000-0000C7350000}"/>
    <cellStyle name="Примечание 2 3 5 5" xfId="13768" xr:uid="{00000000-0005-0000-0000-0000C8350000}"/>
    <cellStyle name="Примечание 2 3 5 6" xfId="13769" xr:uid="{00000000-0005-0000-0000-0000C9350000}"/>
    <cellStyle name="Примечание 2 3 5 7" xfId="13770" xr:uid="{00000000-0005-0000-0000-0000CA350000}"/>
    <cellStyle name="Примечание 2 3 5 8" xfId="13771" xr:uid="{00000000-0005-0000-0000-0000CB350000}"/>
    <cellStyle name="Примечание 2 3 5 9" xfId="13772" xr:uid="{00000000-0005-0000-0000-0000CC350000}"/>
    <cellStyle name="Примечание 2 3 6" xfId="13773" xr:uid="{00000000-0005-0000-0000-0000CD350000}"/>
    <cellStyle name="Примечание 2 3 6 10" xfId="13774" xr:uid="{00000000-0005-0000-0000-0000CE350000}"/>
    <cellStyle name="Примечание 2 3 6 2" xfId="13775" xr:uid="{00000000-0005-0000-0000-0000CF350000}"/>
    <cellStyle name="Примечание 2 3 6 3" xfId="13776" xr:uid="{00000000-0005-0000-0000-0000D0350000}"/>
    <cellStyle name="Примечание 2 3 6 4" xfId="13777" xr:uid="{00000000-0005-0000-0000-0000D1350000}"/>
    <cellStyle name="Примечание 2 3 6 5" xfId="13778" xr:uid="{00000000-0005-0000-0000-0000D2350000}"/>
    <cellStyle name="Примечание 2 3 6 6" xfId="13779" xr:uid="{00000000-0005-0000-0000-0000D3350000}"/>
    <cellStyle name="Примечание 2 3 6 7" xfId="13780" xr:uid="{00000000-0005-0000-0000-0000D4350000}"/>
    <cellStyle name="Примечание 2 3 6 8" xfId="13781" xr:uid="{00000000-0005-0000-0000-0000D5350000}"/>
    <cellStyle name="Примечание 2 3 6 9" xfId="13782" xr:uid="{00000000-0005-0000-0000-0000D6350000}"/>
    <cellStyle name="Примечание 2 3 7" xfId="13783" xr:uid="{00000000-0005-0000-0000-0000D7350000}"/>
    <cellStyle name="Примечание 2 3 8" xfId="13784" xr:uid="{00000000-0005-0000-0000-0000D8350000}"/>
    <cellStyle name="Примечание 2 3 9" xfId="13785" xr:uid="{00000000-0005-0000-0000-0000D9350000}"/>
    <cellStyle name="Примечание 2 4" xfId="13786" xr:uid="{00000000-0005-0000-0000-0000DA350000}"/>
    <cellStyle name="Примечание 2 4 10" xfId="13787" xr:uid="{00000000-0005-0000-0000-0000DB350000}"/>
    <cellStyle name="Примечание 2 4 2" xfId="13788" xr:uid="{00000000-0005-0000-0000-0000DC350000}"/>
    <cellStyle name="Примечание 2 4 2 10" xfId="13789" xr:uid="{00000000-0005-0000-0000-0000DD350000}"/>
    <cellStyle name="Примечание 2 4 2 2" xfId="13790" xr:uid="{00000000-0005-0000-0000-0000DE350000}"/>
    <cellStyle name="Примечание 2 4 2 3" xfId="13791" xr:uid="{00000000-0005-0000-0000-0000DF350000}"/>
    <cellStyle name="Примечание 2 4 2 4" xfId="13792" xr:uid="{00000000-0005-0000-0000-0000E0350000}"/>
    <cellStyle name="Примечание 2 4 2 5" xfId="13793" xr:uid="{00000000-0005-0000-0000-0000E1350000}"/>
    <cellStyle name="Примечание 2 4 2 6" xfId="13794" xr:uid="{00000000-0005-0000-0000-0000E2350000}"/>
    <cellStyle name="Примечание 2 4 2 7" xfId="13795" xr:uid="{00000000-0005-0000-0000-0000E3350000}"/>
    <cellStyle name="Примечание 2 4 2 8" xfId="13796" xr:uid="{00000000-0005-0000-0000-0000E4350000}"/>
    <cellStyle name="Примечание 2 4 2 9" xfId="13797" xr:uid="{00000000-0005-0000-0000-0000E5350000}"/>
    <cellStyle name="Примечание 2 4 3" xfId="13798" xr:uid="{00000000-0005-0000-0000-0000E6350000}"/>
    <cellStyle name="Примечание 2 4 3 10" xfId="13799" xr:uid="{00000000-0005-0000-0000-0000E7350000}"/>
    <cellStyle name="Примечание 2 4 3 11" xfId="13800" xr:uid="{00000000-0005-0000-0000-0000E8350000}"/>
    <cellStyle name="Примечание 2 4 3 12" xfId="13801" xr:uid="{00000000-0005-0000-0000-0000E9350000}"/>
    <cellStyle name="Примечание 2 4 3 2" xfId="13802" xr:uid="{00000000-0005-0000-0000-0000EA350000}"/>
    <cellStyle name="Примечание 2 4 3 3" xfId="13803" xr:uid="{00000000-0005-0000-0000-0000EB350000}"/>
    <cellStyle name="Примечание 2 4 3 4" xfId="13804" xr:uid="{00000000-0005-0000-0000-0000EC350000}"/>
    <cellStyle name="Примечание 2 4 3 5" xfId="13805" xr:uid="{00000000-0005-0000-0000-0000ED350000}"/>
    <cellStyle name="Примечание 2 4 3 6" xfId="13806" xr:uid="{00000000-0005-0000-0000-0000EE350000}"/>
    <cellStyle name="Примечание 2 4 3 7" xfId="13807" xr:uid="{00000000-0005-0000-0000-0000EF350000}"/>
    <cellStyle name="Примечание 2 4 3 8" xfId="13808" xr:uid="{00000000-0005-0000-0000-0000F0350000}"/>
    <cellStyle name="Примечание 2 4 3 9" xfId="13809" xr:uid="{00000000-0005-0000-0000-0000F1350000}"/>
    <cellStyle name="Примечание 2 4 4" xfId="13810" xr:uid="{00000000-0005-0000-0000-0000F2350000}"/>
    <cellStyle name="Примечание 2 4 4 10" xfId="13811" xr:uid="{00000000-0005-0000-0000-0000F3350000}"/>
    <cellStyle name="Примечание 2 4 4 11" xfId="13812" xr:uid="{00000000-0005-0000-0000-0000F4350000}"/>
    <cellStyle name="Примечание 2 4 4 12" xfId="13813" xr:uid="{00000000-0005-0000-0000-0000F5350000}"/>
    <cellStyle name="Примечание 2 4 4 2" xfId="13814" xr:uid="{00000000-0005-0000-0000-0000F6350000}"/>
    <cellStyle name="Примечание 2 4 4 3" xfId="13815" xr:uid="{00000000-0005-0000-0000-0000F7350000}"/>
    <cellStyle name="Примечание 2 4 4 4" xfId="13816" xr:uid="{00000000-0005-0000-0000-0000F8350000}"/>
    <cellStyle name="Примечание 2 4 4 5" xfId="13817" xr:uid="{00000000-0005-0000-0000-0000F9350000}"/>
    <cellStyle name="Примечание 2 4 4 6" xfId="13818" xr:uid="{00000000-0005-0000-0000-0000FA350000}"/>
    <cellStyle name="Примечание 2 4 4 7" xfId="13819" xr:uid="{00000000-0005-0000-0000-0000FB350000}"/>
    <cellStyle name="Примечание 2 4 4 8" xfId="13820" xr:uid="{00000000-0005-0000-0000-0000FC350000}"/>
    <cellStyle name="Примечание 2 4 4 9" xfId="13821" xr:uid="{00000000-0005-0000-0000-0000FD350000}"/>
    <cellStyle name="Примечание 2 4 5" xfId="13822" xr:uid="{00000000-0005-0000-0000-0000FE350000}"/>
    <cellStyle name="Примечание 2 4 5 10" xfId="13823" xr:uid="{00000000-0005-0000-0000-0000FF350000}"/>
    <cellStyle name="Примечание 2 4 5 2" xfId="13824" xr:uid="{00000000-0005-0000-0000-000000360000}"/>
    <cellStyle name="Примечание 2 4 5 3" xfId="13825" xr:uid="{00000000-0005-0000-0000-000001360000}"/>
    <cellStyle name="Примечание 2 4 5 4" xfId="13826" xr:uid="{00000000-0005-0000-0000-000002360000}"/>
    <cellStyle name="Примечание 2 4 5 5" xfId="13827" xr:uid="{00000000-0005-0000-0000-000003360000}"/>
    <cellStyle name="Примечание 2 4 5 6" xfId="13828" xr:uid="{00000000-0005-0000-0000-000004360000}"/>
    <cellStyle name="Примечание 2 4 5 7" xfId="13829" xr:uid="{00000000-0005-0000-0000-000005360000}"/>
    <cellStyle name="Примечание 2 4 5 8" xfId="13830" xr:uid="{00000000-0005-0000-0000-000006360000}"/>
    <cellStyle name="Примечание 2 4 5 9" xfId="13831" xr:uid="{00000000-0005-0000-0000-000007360000}"/>
    <cellStyle name="Примечание 2 4 6" xfId="13832" xr:uid="{00000000-0005-0000-0000-000008360000}"/>
    <cellStyle name="Примечание 2 4 6 10" xfId="13833" xr:uid="{00000000-0005-0000-0000-000009360000}"/>
    <cellStyle name="Примечание 2 4 6 2" xfId="13834" xr:uid="{00000000-0005-0000-0000-00000A360000}"/>
    <cellStyle name="Примечание 2 4 6 3" xfId="13835" xr:uid="{00000000-0005-0000-0000-00000B360000}"/>
    <cellStyle name="Примечание 2 4 6 4" xfId="13836" xr:uid="{00000000-0005-0000-0000-00000C360000}"/>
    <cellStyle name="Примечание 2 4 6 5" xfId="13837" xr:uid="{00000000-0005-0000-0000-00000D360000}"/>
    <cellStyle name="Примечание 2 4 6 6" xfId="13838" xr:uid="{00000000-0005-0000-0000-00000E360000}"/>
    <cellStyle name="Примечание 2 4 6 7" xfId="13839" xr:uid="{00000000-0005-0000-0000-00000F360000}"/>
    <cellStyle name="Примечание 2 4 6 8" xfId="13840" xr:uid="{00000000-0005-0000-0000-000010360000}"/>
    <cellStyle name="Примечание 2 4 6 9" xfId="13841" xr:uid="{00000000-0005-0000-0000-000011360000}"/>
    <cellStyle name="Примечание 2 4 7" xfId="13842" xr:uid="{00000000-0005-0000-0000-000012360000}"/>
    <cellStyle name="Примечание 2 4 8" xfId="13843" xr:uid="{00000000-0005-0000-0000-000013360000}"/>
    <cellStyle name="Примечание 2 4 9" xfId="13844" xr:uid="{00000000-0005-0000-0000-000014360000}"/>
    <cellStyle name="Примечание 2 5" xfId="13845" xr:uid="{00000000-0005-0000-0000-000015360000}"/>
    <cellStyle name="Примечание 2 5 10" xfId="13846" xr:uid="{00000000-0005-0000-0000-000016360000}"/>
    <cellStyle name="Примечание 2 5 2" xfId="13847" xr:uid="{00000000-0005-0000-0000-000017360000}"/>
    <cellStyle name="Примечание 2 5 2 10" xfId="13848" xr:uid="{00000000-0005-0000-0000-000018360000}"/>
    <cellStyle name="Примечание 2 5 2 2" xfId="13849" xr:uid="{00000000-0005-0000-0000-000019360000}"/>
    <cellStyle name="Примечание 2 5 2 3" xfId="13850" xr:uid="{00000000-0005-0000-0000-00001A360000}"/>
    <cellStyle name="Примечание 2 5 2 4" xfId="13851" xr:uid="{00000000-0005-0000-0000-00001B360000}"/>
    <cellStyle name="Примечание 2 5 2 5" xfId="13852" xr:uid="{00000000-0005-0000-0000-00001C360000}"/>
    <cellStyle name="Примечание 2 5 2 6" xfId="13853" xr:uid="{00000000-0005-0000-0000-00001D360000}"/>
    <cellStyle name="Примечание 2 5 2 7" xfId="13854" xr:uid="{00000000-0005-0000-0000-00001E360000}"/>
    <cellStyle name="Примечание 2 5 2 8" xfId="13855" xr:uid="{00000000-0005-0000-0000-00001F360000}"/>
    <cellStyle name="Примечание 2 5 2 9" xfId="13856" xr:uid="{00000000-0005-0000-0000-000020360000}"/>
    <cellStyle name="Примечание 2 5 3" xfId="13857" xr:uid="{00000000-0005-0000-0000-000021360000}"/>
    <cellStyle name="Примечание 2 5 3 10" xfId="13858" xr:uid="{00000000-0005-0000-0000-000022360000}"/>
    <cellStyle name="Примечание 2 5 3 11" xfId="13859" xr:uid="{00000000-0005-0000-0000-000023360000}"/>
    <cellStyle name="Примечание 2 5 3 12" xfId="13860" xr:uid="{00000000-0005-0000-0000-000024360000}"/>
    <cellStyle name="Примечание 2 5 3 2" xfId="13861" xr:uid="{00000000-0005-0000-0000-000025360000}"/>
    <cellStyle name="Примечание 2 5 3 3" xfId="13862" xr:uid="{00000000-0005-0000-0000-000026360000}"/>
    <cellStyle name="Примечание 2 5 3 4" xfId="13863" xr:uid="{00000000-0005-0000-0000-000027360000}"/>
    <cellStyle name="Примечание 2 5 3 5" xfId="13864" xr:uid="{00000000-0005-0000-0000-000028360000}"/>
    <cellStyle name="Примечание 2 5 3 6" xfId="13865" xr:uid="{00000000-0005-0000-0000-000029360000}"/>
    <cellStyle name="Примечание 2 5 3 7" xfId="13866" xr:uid="{00000000-0005-0000-0000-00002A360000}"/>
    <cellStyle name="Примечание 2 5 3 8" xfId="13867" xr:uid="{00000000-0005-0000-0000-00002B360000}"/>
    <cellStyle name="Примечание 2 5 3 9" xfId="13868" xr:uid="{00000000-0005-0000-0000-00002C360000}"/>
    <cellStyle name="Примечание 2 5 4" xfId="13869" xr:uid="{00000000-0005-0000-0000-00002D360000}"/>
    <cellStyle name="Примечание 2 5 4 10" xfId="13870" xr:uid="{00000000-0005-0000-0000-00002E360000}"/>
    <cellStyle name="Примечание 2 5 4 11" xfId="13871" xr:uid="{00000000-0005-0000-0000-00002F360000}"/>
    <cellStyle name="Примечание 2 5 4 12" xfId="13872" xr:uid="{00000000-0005-0000-0000-000030360000}"/>
    <cellStyle name="Примечание 2 5 4 2" xfId="13873" xr:uid="{00000000-0005-0000-0000-000031360000}"/>
    <cellStyle name="Примечание 2 5 4 3" xfId="13874" xr:uid="{00000000-0005-0000-0000-000032360000}"/>
    <cellStyle name="Примечание 2 5 4 4" xfId="13875" xr:uid="{00000000-0005-0000-0000-000033360000}"/>
    <cellStyle name="Примечание 2 5 4 5" xfId="13876" xr:uid="{00000000-0005-0000-0000-000034360000}"/>
    <cellStyle name="Примечание 2 5 4 6" xfId="13877" xr:uid="{00000000-0005-0000-0000-000035360000}"/>
    <cellStyle name="Примечание 2 5 4 7" xfId="13878" xr:uid="{00000000-0005-0000-0000-000036360000}"/>
    <cellStyle name="Примечание 2 5 4 8" xfId="13879" xr:uid="{00000000-0005-0000-0000-000037360000}"/>
    <cellStyle name="Примечание 2 5 4 9" xfId="13880" xr:uid="{00000000-0005-0000-0000-000038360000}"/>
    <cellStyle name="Примечание 2 5 5" xfId="13881" xr:uid="{00000000-0005-0000-0000-000039360000}"/>
    <cellStyle name="Примечание 2 5 5 10" xfId="13882" xr:uid="{00000000-0005-0000-0000-00003A360000}"/>
    <cellStyle name="Примечание 2 5 5 2" xfId="13883" xr:uid="{00000000-0005-0000-0000-00003B360000}"/>
    <cellStyle name="Примечание 2 5 5 3" xfId="13884" xr:uid="{00000000-0005-0000-0000-00003C360000}"/>
    <cellStyle name="Примечание 2 5 5 4" xfId="13885" xr:uid="{00000000-0005-0000-0000-00003D360000}"/>
    <cellStyle name="Примечание 2 5 5 5" xfId="13886" xr:uid="{00000000-0005-0000-0000-00003E360000}"/>
    <cellStyle name="Примечание 2 5 5 6" xfId="13887" xr:uid="{00000000-0005-0000-0000-00003F360000}"/>
    <cellStyle name="Примечание 2 5 5 7" xfId="13888" xr:uid="{00000000-0005-0000-0000-000040360000}"/>
    <cellStyle name="Примечание 2 5 5 8" xfId="13889" xr:uid="{00000000-0005-0000-0000-000041360000}"/>
    <cellStyle name="Примечание 2 5 5 9" xfId="13890" xr:uid="{00000000-0005-0000-0000-000042360000}"/>
    <cellStyle name="Примечание 2 5 6" xfId="13891" xr:uid="{00000000-0005-0000-0000-000043360000}"/>
    <cellStyle name="Примечание 2 5 6 10" xfId="13892" xr:uid="{00000000-0005-0000-0000-000044360000}"/>
    <cellStyle name="Примечание 2 5 6 2" xfId="13893" xr:uid="{00000000-0005-0000-0000-000045360000}"/>
    <cellStyle name="Примечание 2 5 6 3" xfId="13894" xr:uid="{00000000-0005-0000-0000-000046360000}"/>
    <cellStyle name="Примечание 2 5 6 4" xfId="13895" xr:uid="{00000000-0005-0000-0000-000047360000}"/>
    <cellStyle name="Примечание 2 5 6 5" xfId="13896" xr:uid="{00000000-0005-0000-0000-000048360000}"/>
    <cellStyle name="Примечание 2 5 6 6" xfId="13897" xr:uid="{00000000-0005-0000-0000-000049360000}"/>
    <cellStyle name="Примечание 2 5 6 7" xfId="13898" xr:uid="{00000000-0005-0000-0000-00004A360000}"/>
    <cellStyle name="Примечание 2 5 6 8" xfId="13899" xr:uid="{00000000-0005-0000-0000-00004B360000}"/>
    <cellStyle name="Примечание 2 5 6 9" xfId="13900" xr:uid="{00000000-0005-0000-0000-00004C360000}"/>
    <cellStyle name="Примечание 2 5 7" xfId="13901" xr:uid="{00000000-0005-0000-0000-00004D360000}"/>
    <cellStyle name="Примечание 2 5 8" xfId="13902" xr:uid="{00000000-0005-0000-0000-00004E360000}"/>
    <cellStyle name="Примечание 2 5 9" xfId="13903" xr:uid="{00000000-0005-0000-0000-00004F360000}"/>
    <cellStyle name="Примечание 2 6" xfId="13904" xr:uid="{00000000-0005-0000-0000-000050360000}"/>
    <cellStyle name="Примечание 2 6 10" xfId="13905" xr:uid="{00000000-0005-0000-0000-000051360000}"/>
    <cellStyle name="Примечание 2 6 2" xfId="13906" xr:uid="{00000000-0005-0000-0000-000052360000}"/>
    <cellStyle name="Примечание 2 6 3" xfId="13907" xr:uid="{00000000-0005-0000-0000-000053360000}"/>
    <cellStyle name="Примечание 2 6 4" xfId="13908" xr:uid="{00000000-0005-0000-0000-000054360000}"/>
    <cellStyle name="Примечание 2 6 5" xfId="13909" xr:uid="{00000000-0005-0000-0000-000055360000}"/>
    <cellStyle name="Примечание 2 6 6" xfId="13910" xr:uid="{00000000-0005-0000-0000-000056360000}"/>
    <cellStyle name="Примечание 2 6 7" xfId="13911" xr:uid="{00000000-0005-0000-0000-000057360000}"/>
    <cellStyle name="Примечание 2 6 8" xfId="13912" xr:uid="{00000000-0005-0000-0000-000058360000}"/>
    <cellStyle name="Примечание 2 6 9" xfId="13913" xr:uid="{00000000-0005-0000-0000-000059360000}"/>
    <cellStyle name="Примечание 2 7" xfId="13914" xr:uid="{00000000-0005-0000-0000-00005A360000}"/>
    <cellStyle name="Примечание 2 7 10" xfId="13915" xr:uid="{00000000-0005-0000-0000-00005B360000}"/>
    <cellStyle name="Примечание 2 7 11" xfId="13916" xr:uid="{00000000-0005-0000-0000-00005C360000}"/>
    <cellStyle name="Примечание 2 7 12" xfId="13917" xr:uid="{00000000-0005-0000-0000-00005D360000}"/>
    <cellStyle name="Примечание 2 7 2" xfId="13918" xr:uid="{00000000-0005-0000-0000-00005E360000}"/>
    <cellStyle name="Примечание 2 7 3" xfId="13919" xr:uid="{00000000-0005-0000-0000-00005F360000}"/>
    <cellStyle name="Примечание 2 7 4" xfId="13920" xr:uid="{00000000-0005-0000-0000-000060360000}"/>
    <cellStyle name="Примечание 2 7 5" xfId="13921" xr:uid="{00000000-0005-0000-0000-000061360000}"/>
    <cellStyle name="Примечание 2 7 6" xfId="13922" xr:uid="{00000000-0005-0000-0000-000062360000}"/>
    <cellStyle name="Примечание 2 7 7" xfId="13923" xr:uid="{00000000-0005-0000-0000-000063360000}"/>
    <cellStyle name="Примечание 2 7 8" xfId="13924" xr:uid="{00000000-0005-0000-0000-000064360000}"/>
    <cellStyle name="Примечание 2 7 9" xfId="13925" xr:uid="{00000000-0005-0000-0000-000065360000}"/>
    <cellStyle name="Примечание 2 8" xfId="13926" xr:uid="{00000000-0005-0000-0000-000066360000}"/>
    <cellStyle name="Примечание 2 8 10" xfId="13927" xr:uid="{00000000-0005-0000-0000-000067360000}"/>
    <cellStyle name="Примечание 2 8 11" xfId="13928" xr:uid="{00000000-0005-0000-0000-000068360000}"/>
    <cellStyle name="Примечание 2 8 12" xfId="13929" xr:uid="{00000000-0005-0000-0000-000069360000}"/>
    <cellStyle name="Примечание 2 8 2" xfId="13930" xr:uid="{00000000-0005-0000-0000-00006A360000}"/>
    <cellStyle name="Примечание 2 8 3" xfId="13931" xr:uid="{00000000-0005-0000-0000-00006B360000}"/>
    <cellStyle name="Примечание 2 8 4" xfId="13932" xr:uid="{00000000-0005-0000-0000-00006C360000}"/>
    <cellStyle name="Примечание 2 8 5" xfId="13933" xr:uid="{00000000-0005-0000-0000-00006D360000}"/>
    <cellStyle name="Примечание 2 8 6" xfId="13934" xr:uid="{00000000-0005-0000-0000-00006E360000}"/>
    <cellStyle name="Примечание 2 8 7" xfId="13935" xr:uid="{00000000-0005-0000-0000-00006F360000}"/>
    <cellStyle name="Примечание 2 8 8" xfId="13936" xr:uid="{00000000-0005-0000-0000-000070360000}"/>
    <cellStyle name="Примечание 2 8 9" xfId="13937" xr:uid="{00000000-0005-0000-0000-000071360000}"/>
    <cellStyle name="Примечание 2 9" xfId="13938" xr:uid="{00000000-0005-0000-0000-000072360000}"/>
    <cellStyle name="Примечание 2 9 10" xfId="13939" xr:uid="{00000000-0005-0000-0000-000073360000}"/>
    <cellStyle name="Примечание 2 9 2" xfId="13940" xr:uid="{00000000-0005-0000-0000-000074360000}"/>
    <cellStyle name="Примечание 2 9 3" xfId="13941" xr:uid="{00000000-0005-0000-0000-000075360000}"/>
    <cellStyle name="Примечание 2 9 4" xfId="13942" xr:uid="{00000000-0005-0000-0000-000076360000}"/>
    <cellStyle name="Примечание 2 9 5" xfId="13943" xr:uid="{00000000-0005-0000-0000-000077360000}"/>
    <cellStyle name="Примечание 2 9 6" xfId="13944" xr:uid="{00000000-0005-0000-0000-000078360000}"/>
    <cellStyle name="Примечание 2 9 7" xfId="13945" xr:uid="{00000000-0005-0000-0000-000079360000}"/>
    <cellStyle name="Примечание 2 9 8" xfId="13946" xr:uid="{00000000-0005-0000-0000-00007A360000}"/>
    <cellStyle name="Примечание 2 9 9" xfId="13947" xr:uid="{00000000-0005-0000-0000-00007B360000}"/>
    <cellStyle name="Примечание 2_46EE.2011(v1.0)" xfId="13948" xr:uid="{00000000-0005-0000-0000-00007C360000}"/>
    <cellStyle name="Примечание 3" xfId="13949" xr:uid="{00000000-0005-0000-0000-00007D360000}"/>
    <cellStyle name="Примечание 3 10" xfId="13950" xr:uid="{00000000-0005-0000-0000-00007E360000}"/>
    <cellStyle name="Примечание 3 10 2" xfId="13951" xr:uid="{00000000-0005-0000-0000-00007F360000}"/>
    <cellStyle name="Примечание 3 11" xfId="13952" xr:uid="{00000000-0005-0000-0000-000080360000}"/>
    <cellStyle name="Примечание 3 2" xfId="13953" xr:uid="{00000000-0005-0000-0000-000081360000}"/>
    <cellStyle name="Примечание 3 2 2" xfId="13954" xr:uid="{00000000-0005-0000-0000-000082360000}"/>
    <cellStyle name="Примечание 3 3" xfId="13955" xr:uid="{00000000-0005-0000-0000-000083360000}"/>
    <cellStyle name="Примечание 3 3 2" xfId="13956" xr:uid="{00000000-0005-0000-0000-000084360000}"/>
    <cellStyle name="Примечание 3 4" xfId="13957" xr:uid="{00000000-0005-0000-0000-000085360000}"/>
    <cellStyle name="Примечание 3 4 2" xfId="13958" xr:uid="{00000000-0005-0000-0000-000086360000}"/>
    <cellStyle name="Примечание 3 5" xfId="13959" xr:uid="{00000000-0005-0000-0000-000087360000}"/>
    <cellStyle name="Примечание 3 5 2" xfId="13960" xr:uid="{00000000-0005-0000-0000-000088360000}"/>
    <cellStyle name="Примечание 3 6" xfId="13961" xr:uid="{00000000-0005-0000-0000-000089360000}"/>
    <cellStyle name="Примечание 3 6 2" xfId="13962" xr:uid="{00000000-0005-0000-0000-00008A360000}"/>
    <cellStyle name="Примечание 3 7" xfId="13963" xr:uid="{00000000-0005-0000-0000-00008B360000}"/>
    <cellStyle name="Примечание 3 7 2" xfId="13964" xr:uid="{00000000-0005-0000-0000-00008C360000}"/>
    <cellStyle name="Примечание 3 8" xfId="13965" xr:uid="{00000000-0005-0000-0000-00008D360000}"/>
    <cellStyle name="Примечание 3 8 2" xfId="13966" xr:uid="{00000000-0005-0000-0000-00008E360000}"/>
    <cellStyle name="Примечание 3 9" xfId="13967" xr:uid="{00000000-0005-0000-0000-00008F360000}"/>
    <cellStyle name="Примечание 3_46EE.2011(v1.0)" xfId="13968" xr:uid="{00000000-0005-0000-0000-000090360000}"/>
    <cellStyle name="Примечание 4" xfId="13969" xr:uid="{00000000-0005-0000-0000-000091360000}"/>
    <cellStyle name="Примечание 4 10" xfId="13970" xr:uid="{00000000-0005-0000-0000-000092360000}"/>
    <cellStyle name="Примечание 4 2" xfId="13971" xr:uid="{00000000-0005-0000-0000-000093360000}"/>
    <cellStyle name="Примечание 4 2 2" xfId="13972" xr:uid="{00000000-0005-0000-0000-000094360000}"/>
    <cellStyle name="Примечание 4 3" xfId="13973" xr:uid="{00000000-0005-0000-0000-000095360000}"/>
    <cellStyle name="Примечание 4 3 2" xfId="13974" xr:uid="{00000000-0005-0000-0000-000096360000}"/>
    <cellStyle name="Примечание 4 4" xfId="13975" xr:uid="{00000000-0005-0000-0000-000097360000}"/>
    <cellStyle name="Примечание 4 4 2" xfId="13976" xr:uid="{00000000-0005-0000-0000-000098360000}"/>
    <cellStyle name="Примечание 4 5" xfId="13977" xr:uid="{00000000-0005-0000-0000-000099360000}"/>
    <cellStyle name="Примечание 4 5 2" xfId="13978" xr:uid="{00000000-0005-0000-0000-00009A360000}"/>
    <cellStyle name="Примечание 4 6" xfId="13979" xr:uid="{00000000-0005-0000-0000-00009B360000}"/>
    <cellStyle name="Примечание 4 6 2" xfId="13980" xr:uid="{00000000-0005-0000-0000-00009C360000}"/>
    <cellStyle name="Примечание 4 7" xfId="13981" xr:uid="{00000000-0005-0000-0000-00009D360000}"/>
    <cellStyle name="Примечание 4 7 2" xfId="13982" xr:uid="{00000000-0005-0000-0000-00009E360000}"/>
    <cellStyle name="Примечание 4 8" xfId="13983" xr:uid="{00000000-0005-0000-0000-00009F360000}"/>
    <cellStyle name="Примечание 4 8 2" xfId="13984" xr:uid="{00000000-0005-0000-0000-0000A0360000}"/>
    <cellStyle name="Примечание 4 9" xfId="13985" xr:uid="{00000000-0005-0000-0000-0000A1360000}"/>
    <cellStyle name="Примечание 4_46EE.2011(v1.0)" xfId="13986" xr:uid="{00000000-0005-0000-0000-0000A2360000}"/>
    <cellStyle name="Примечание 5" xfId="13987" xr:uid="{00000000-0005-0000-0000-0000A3360000}"/>
    <cellStyle name="Примечание 5 10" xfId="13988" xr:uid="{00000000-0005-0000-0000-0000A4360000}"/>
    <cellStyle name="Примечание 5 11" xfId="13989" xr:uid="{00000000-0005-0000-0000-0000A5360000}"/>
    <cellStyle name="Примечание 5 12" xfId="13990" xr:uid="{00000000-0005-0000-0000-0000A6360000}"/>
    <cellStyle name="Примечание 5 2" xfId="13991" xr:uid="{00000000-0005-0000-0000-0000A7360000}"/>
    <cellStyle name="Примечание 5 2 2" xfId="13992" xr:uid="{00000000-0005-0000-0000-0000A8360000}"/>
    <cellStyle name="Примечание 5 3" xfId="13993" xr:uid="{00000000-0005-0000-0000-0000A9360000}"/>
    <cellStyle name="Примечание 5 3 2" xfId="13994" xr:uid="{00000000-0005-0000-0000-0000AA360000}"/>
    <cellStyle name="Примечание 5 4" xfId="13995" xr:uid="{00000000-0005-0000-0000-0000AB360000}"/>
    <cellStyle name="Примечание 5 4 2" xfId="13996" xr:uid="{00000000-0005-0000-0000-0000AC360000}"/>
    <cellStyle name="Примечание 5 5" xfId="13997" xr:uid="{00000000-0005-0000-0000-0000AD360000}"/>
    <cellStyle name="Примечание 5 5 2" xfId="13998" xr:uid="{00000000-0005-0000-0000-0000AE360000}"/>
    <cellStyle name="Примечание 5 6" xfId="13999" xr:uid="{00000000-0005-0000-0000-0000AF360000}"/>
    <cellStyle name="Примечание 5 6 2" xfId="14000" xr:uid="{00000000-0005-0000-0000-0000B0360000}"/>
    <cellStyle name="Примечание 5 7" xfId="14001" xr:uid="{00000000-0005-0000-0000-0000B1360000}"/>
    <cellStyle name="Примечание 5 7 2" xfId="14002" xr:uid="{00000000-0005-0000-0000-0000B2360000}"/>
    <cellStyle name="Примечание 5 8" xfId="14003" xr:uid="{00000000-0005-0000-0000-0000B3360000}"/>
    <cellStyle name="Примечание 5 8 2" xfId="14004" xr:uid="{00000000-0005-0000-0000-0000B4360000}"/>
    <cellStyle name="Примечание 5 9" xfId="14005" xr:uid="{00000000-0005-0000-0000-0000B5360000}"/>
    <cellStyle name="Примечание 5_46EE.2011(v1.0)" xfId="14006" xr:uid="{00000000-0005-0000-0000-0000B6360000}"/>
    <cellStyle name="Примечание 52" xfId="14007" xr:uid="{00000000-0005-0000-0000-0000B7360000}"/>
    <cellStyle name="Примечание 6" xfId="14008" xr:uid="{00000000-0005-0000-0000-0000B8360000}"/>
    <cellStyle name="Примечание 6 10" xfId="14009" xr:uid="{00000000-0005-0000-0000-0000B9360000}"/>
    <cellStyle name="Примечание 6 11" xfId="14010" xr:uid="{00000000-0005-0000-0000-0000BA360000}"/>
    <cellStyle name="Примечание 6 12" xfId="14011" xr:uid="{00000000-0005-0000-0000-0000BB360000}"/>
    <cellStyle name="Примечание 6 2" xfId="14012" xr:uid="{00000000-0005-0000-0000-0000BC360000}"/>
    <cellStyle name="Примечание 6 2 2" xfId="14013" xr:uid="{00000000-0005-0000-0000-0000BD360000}"/>
    <cellStyle name="Примечание 6 3" xfId="14014" xr:uid="{00000000-0005-0000-0000-0000BE360000}"/>
    <cellStyle name="Примечание 6 3 2" xfId="14015" xr:uid="{00000000-0005-0000-0000-0000BF360000}"/>
    <cellStyle name="Примечание 6 4" xfId="14016" xr:uid="{00000000-0005-0000-0000-0000C0360000}"/>
    <cellStyle name="Примечание 6 4 2" xfId="14017" xr:uid="{00000000-0005-0000-0000-0000C1360000}"/>
    <cellStyle name="Примечание 6 5" xfId="14018" xr:uid="{00000000-0005-0000-0000-0000C2360000}"/>
    <cellStyle name="Примечание 6 5 2" xfId="14019" xr:uid="{00000000-0005-0000-0000-0000C3360000}"/>
    <cellStyle name="Примечание 6 6" xfId="14020" xr:uid="{00000000-0005-0000-0000-0000C4360000}"/>
    <cellStyle name="Примечание 6 6 2" xfId="14021" xr:uid="{00000000-0005-0000-0000-0000C5360000}"/>
    <cellStyle name="Примечание 6 7" xfId="14022" xr:uid="{00000000-0005-0000-0000-0000C6360000}"/>
    <cellStyle name="Примечание 6 7 2" xfId="14023" xr:uid="{00000000-0005-0000-0000-0000C7360000}"/>
    <cellStyle name="Примечание 6 8" xfId="14024" xr:uid="{00000000-0005-0000-0000-0000C8360000}"/>
    <cellStyle name="Примечание 6 8 2" xfId="14025" xr:uid="{00000000-0005-0000-0000-0000C9360000}"/>
    <cellStyle name="Примечание 6 9" xfId="14026" xr:uid="{00000000-0005-0000-0000-0000CA360000}"/>
    <cellStyle name="Примечание 6_46EE.2011(v1.0)" xfId="14027" xr:uid="{00000000-0005-0000-0000-0000CB360000}"/>
    <cellStyle name="Примечание 7" xfId="14028" xr:uid="{00000000-0005-0000-0000-0000CC360000}"/>
    <cellStyle name="Примечание 7 10" xfId="14029" xr:uid="{00000000-0005-0000-0000-0000CD360000}"/>
    <cellStyle name="Примечание 7 2" xfId="14030" xr:uid="{00000000-0005-0000-0000-0000CE360000}"/>
    <cellStyle name="Примечание 7 2 2" xfId="14031" xr:uid="{00000000-0005-0000-0000-0000CF360000}"/>
    <cellStyle name="Примечание 7 3" xfId="14032" xr:uid="{00000000-0005-0000-0000-0000D0360000}"/>
    <cellStyle name="Примечание 7 3 2" xfId="14033" xr:uid="{00000000-0005-0000-0000-0000D1360000}"/>
    <cellStyle name="Примечание 7 4" xfId="14034" xr:uid="{00000000-0005-0000-0000-0000D2360000}"/>
    <cellStyle name="Примечание 7 4 2" xfId="14035" xr:uid="{00000000-0005-0000-0000-0000D3360000}"/>
    <cellStyle name="Примечание 7 5" xfId="14036" xr:uid="{00000000-0005-0000-0000-0000D4360000}"/>
    <cellStyle name="Примечание 7 5 2" xfId="14037" xr:uid="{00000000-0005-0000-0000-0000D5360000}"/>
    <cellStyle name="Примечание 7 6" xfId="14038" xr:uid="{00000000-0005-0000-0000-0000D6360000}"/>
    <cellStyle name="Примечание 7 6 2" xfId="14039" xr:uid="{00000000-0005-0000-0000-0000D7360000}"/>
    <cellStyle name="Примечание 7 7" xfId="14040" xr:uid="{00000000-0005-0000-0000-0000D8360000}"/>
    <cellStyle name="Примечание 7 7 2" xfId="14041" xr:uid="{00000000-0005-0000-0000-0000D9360000}"/>
    <cellStyle name="Примечание 7 8" xfId="14042" xr:uid="{00000000-0005-0000-0000-0000DA360000}"/>
    <cellStyle name="Примечание 7 8 2" xfId="14043" xr:uid="{00000000-0005-0000-0000-0000DB360000}"/>
    <cellStyle name="Примечание 7 9" xfId="14044" xr:uid="{00000000-0005-0000-0000-0000DC360000}"/>
    <cellStyle name="Примечание 7_46EE.2011(v1.0)" xfId="14045" xr:uid="{00000000-0005-0000-0000-0000DD360000}"/>
    <cellStyle name="Примечание 8" xfId="14046" xr:uid="{00000000-0005-0000-0000-0000DE360000}"/>
    <cellStyle name="Примечание 8 10" xfId="14047" xr:uid="{00000000-0005-0000-0000-0000DF360000}"/>
    <cellStyle name="Примечание 8 2" xfId="14048" xr:uid="{00000000-0005-0000-0000-0000E0360000}"/>
    <cellStyle name="Примечание 8 2 2" xfId="14049" xr:uid="{00000000-0005-0000-0000-0000E1360000}"/>
    <cellStyle name="Примечание 8 3" xfId="14050" xr:uid="{00000000-0005-0000-0000-0000E2360000}"/>
    <cellStyle name="Примечание 8 3 2" xfId="14051" xr:uid="{00000000-0005-0000-0000-0000E3360000}"/>
    <cellStyle name="Примечание 8 4" xfId="14052" xr:uid="{00000000-0005-0000-0000-0000E4360000}"/>
    <cellStyle name="Примечание 8 4 2" xfId="14053" xr:uid="{00000000-0005-0000-0000-0000E5360000}"/>
    <cellStyle name="Примечание 8 5" xfId="14054" xr:uid="{00000000-0005-0000-0000-0000E6360000}"/>
    <cellStyle name="Примечание 8 5 2" xfId="14055" xr:uid="{00000000-0005-0000-0000-0000E7360000}"/>
    <cellStyle name="Примечание 8 6" xfId="14056" xr:uid="{00000000-0005-0000-0000-0000E8360000}"/>
    <cellStyle name="Примечание 8 6 2" xfId="14057" xr:uid="{00000000-0005-0000-0000-0000E9360000}"/>
    <cellStyle name="Примечание 8 7" xfId="14058" xr:uid="{00000000-0005-0000-0000-0000EA360000}"/>
    <cellStyle name="Примечание 8 7 2" xfId="14059" xr:uid="{00000000-0005-0000-0000-0000EB360000}"/>
    <cellStyle name="Примечание 8 8" xfId="14060" xr:uid="{00000000-0005-0000-0000-0000EC360000}"/>
    <cellStyle name="Примечание 8 8 2" xfId="14061" xr:uid="{00000000-0005-0000-0000-0000ED360000}"/>
    <cellStyle name="Примечание 8 9" xfId="14062" xr:uid="{00000000-0005-0000-0000-0000EE360000}"/>
    <cellStyle name="Примечание 8_46EE.2011(v1.0)" xfId="14063" xr:uid="{00000000-0005-0000-0000-0000EF360000}"/>
    <cellStyle name="Примечание 9" xfId="14064" xr:uid="{00000000-0005-0000-0000-0000F0360000}"/>
    <cellStyle name="Примечание 9 2" xfId="14065" xr:uid="{00000000-0005-0000-0000-0000F1360000}"/>
    <cellStyle name="Примечание 9 2 2" xfId="14066" xr:uid="{00000000-0005-0000-0000-0000F2360000}"/>
    <cellStyle name="Примечание 9 3" xfId="14067" xr:uid="{00000000-0005-0000-0000-0000F3360000}"/>
    <cellStyle name="Примечание 9 3 2" xfId="14068" xr:uid="{00000000-0005-0000-0000-0000F4360000}"/>
    <cellStyle name="Примечание 9 4" xfId="14069" xr:uid="{00000000-0005-0000-0000-0000F5360000}"/>
    <cellStyle name="Примечание 9 4 2" xfId="14070" xr:uid="{00000000-0005-0000-0000-0000F6360000}"/>
    <cellStyle name="Примечание 9 5" xfId="14071" xr:uid="{00000000-0005-0000-0000-0000F7360000}"/>
    <cellStyle name="Примечание 9 5 2" xfId="14072" xr:uid="{00000000-0005-0000-0000-0000F8360000}"/>
    <cellStyle name="Примечание 9 6" xfId="14073" xr:uid="{00000000-0005-0000-0000-0000F9360000}"/>
    <cellStyle name="Примечание 9 6 2" xfId="14074" xr:uid="{00000000-0005-0000-0000-0000FA360000}"/>
    <cellStyle name="Примечание 9 7" xfId="14075" xr:uid="{00000000-0005-0000-0000-0000FB360000}"/>
    <cellStyle name="Примечание 9 7 2" xfId="14076" xr:uid="{00000000-0005-0000-0000-0000FC360000}"/>
    <cellStyle name="Примечание 9 8" xfId="14077" xr:uid="{00000000-0005-0000-0000-0000FD360000}"/>
    <cellStyle name="Примечание 9 8 2" xfId="14078" xr:uid="{00000000-0005-0000-0000-0000FE360000}"/>
    <cellStyle name="Примечание 9 9" xfId="14079" xr:uid="{00000000-0005-0000-0000-0000FF360000}"/>
    <cellStyle name="Примечание 9_46EE.2011(v1.0)" xfId="14080" xr:uid="{00000000-0005-0000-0000-000000370000}"/>
    <cellStyle name="Процентный 10" xfId="14081" xr:uid="{00000000-0005-0000-0000-000001370000}"/>
    <cellStyle name="Процентный 10 10" xfId="14082" xr:uid="{00000000-0005-0000-0000-000002370000}"/>
    <cellStyle name="Процентный 10 2" xfId="14083" xr:uid="{00000000-0005-0000-0000-000003370000}"/>
    <cellStyle name="Процентный 10 2 2" xfId="14084" xr:uid="{00000000-0005-0000-0000-000004370000}"/>
    <cellStyle name="Процентный 11" xfId="14085" xr:uid="{00000000-0005-0000-0000-000005370000}"/>
    <cellStyle name="Процентный 11 2" xfId="14086" xr:uid="{00000000-0005-0000-0000-000006370000}"/>
    <cellStyle name="Процентный 12" xfId="14087" xr:uid="{00000000-0005-0000-0000-000007370000}"/>
    <cellStyle name="Процентный 12 2" xfId="14088" xr:uid="{00000000-0005-0000-0000-000008370000}"/>
    <cellStyle name="Процентный 13" xfId="14089" xr:uid="{00000000-0005-0000-0000-000009370000}"/>
    <cellStyle name="Процентный 13 2" xfId="14090" xr:uid="{00000000-0005-0000-0000-00000A370000}"/>
    <cellStyle name="Процентный 14" xfId="14091" xr:uid="{00000000-0005-0000-0000-00000B370000}"/>
    <cellStyle name="Процентный 14 2" xfId="14092" xr:uid="{00000000-0005-0000-0000-00000C370000}"/>
    <cellStyle name="Процентный 14 3" xfId="14093" xr:uid="{00000000-0005-0000-0000-00000D370000}"/>
    <cellStyle name="Процентный 14 4" xfId="14094" xr:uid="{00000000-0005-0000-0000-00000E370000}"/>
    <cellStyle name="Процентный 15" xfId="14095" xr:uid="{00000000-0005-0000-0000-00000F370000}"/>
    <cellStyle name="Процентный 15 2" xfId="14096" xr:uid="{00000000-0005-0000-0000-000010370000}"/>
    <cellStyle name="Процентный 16" xfId="14097" xr:uid="{00000000-0005-0000-0000-000011370000}"/>
    <cellStyle name="Процентный 17" xfId="14098" xr:uid="{00000000-0005-0000-0000-000012370000}"/>
    <cellStyle name="Процентный 18" xfId="14099" xr:uid="{00000000-0005-0000-0000-000013370000}"/>
    <cellStyle name="Процентный 2" xfId="14100" xr:uid="{00000000-0005-0000-0000-000014370000}"/>
    <cellStyle name="Процентный 2 10" xfId="14101" xr:uid="{00000000-0005-0000-0000-000015370000}"/>
    <cellStyle name="Процентный 2 10 2" xfId="14102" xr:uid="{00000000-0005-0000-0000-000016370000}"/>
    <cellStyle name="Процентный 2 11" xfId="14103" xr:uid="{00000000-0005-0000-0000-000017370000}"/>
    <cellStyle name="Процентный 2 11 2" xfId="14104" xr:uid="{00000000-0005-0000-0000-000018370000}"/>
    <cellStyle name="Процентный 2 11 2 2" xfId="14105" xr:uid="{00000000-0005-0000-0000-000019370000}"/>
    <cellStyle name="Процентный 2 11 3" xfId="14106" xr:uid="{00000000-0005-0000-0000-00001A370000}"/>
    <cellStyle name="Процентный 2 11 4" xfId="14107" xr:uid="{00000000-0005-0000-0000-00001B370000}"/>
    <cellStyle name="Процентный 2 12" xfId="14108" xr:uid="{00000000-0005-0000-0000-00001C370000}"/>
    <cellStyle name="Процентный 2 12 2" xfId="14109" xr:uid="{00000000-0005-0000-0000-00001D370000}"/>
    <cellStyle name="Процентный 2 12 3" xfId="14110" xr:uid="{00000000-0005-0000-0000-00001E370000}"/>
    <cellStyle name="Процентный 2 13" xfId="14111" xr:uid="{00000000-0005-0000-0000-00001F370000}"/>
    <cellStyle name="Процентный 2 13 2" xfId="14112" xr:uid="{00000000-0005-0000-0000-000020370000}"/>
    <cellStyle name="Процентный 2 13 3" xfId="14113" xr:uid="{00000000-0005-0000-0000-000021370000}"/>
    <cellStyle name="Процентный 2 14" xfId="14114" xr:uid="{00000000-0005-0000-0000-000022370000}"/>
    <cellStyle name="Процентный 2 14 2" xfId="14115" xr:uid="{00000000-0005-0000-0000-000023370000}"/>
    <cellStyle name="Процентный 2 15" xfId="14116" xr:uid="{00000000-0005-0000-0000-000024370000}"/>
    <cellStyle name="Процентный 2 15 2" xfId="14117" xr:uid="{00000000-0005-0000-0000-000025370000}"/>
    <cellStyle name="Процентный 2 16" xfId="14118" xr:uid="{00000000-0005-0000-0000-000026370000}"/>
    <cellStyle name="Процентный 2 16 2" xfId="14119" xr:uid="{00000000-0005-0000-0000-000027370000}"/>
    <cellStyle name="Процентный 2 17" xfId="14120" xr:uid="{00000000-0005-0000-0000-000028370000}"/>
    <cellStyle name="Процентный 2 17 2" xfId="14121" xr:uid="{00000000-0005-0000-0000-000029370000}"/>
    <cellStyle name="Процентный 2 18" xfId="14122" xr:uid="{00000000-0005-0000-0000-00002A370000}"/>
    <cellStyle name="Процентный 2 18 2" xfId="14123" xr:uid="{00000000-0005-0000-0000-00002B370000}"/>
    <cellStyle name="Процентный 2 19" xfId="14124" xr:uid="{00000000-0005-0000-0000-00002C370000}"/>
    <cellStyle name="Процентный 2 19 2" xfId="14125" xr:uid="{00000000-0005-0000-0000-00002D370000}"/>
    <cellStyle name="Процентный 2 2" xfId="14126" xr:uid="{00000000-0005-0000-0000-00002E370000}"/>
    <cellStyle name="Процентный 2 2 10" xfId="14127" xr:uid="{00000000-0005-0000-0000-00002F370000}"/>
    <cellStyle name="Процентный 2 2 11" xfId="14128" xr:uid="{00000000-0005-0000-0000-000030370000}"/>
    <cellStyle name="Процентный 2 2 11 2" xfId="14129" xr:uid="{00000000-0005-0000-0000-000031370000}"/>
    <cellStyle name="Процентный 2 2 12" xfId="14130" xr:uid="{00000000-0005-0000-0000-000032370000}"/>
    <cellStyle name="Процентный 2 2 13" xfId="14131" xr:uid="{00000000-0005-0000-0000-000033370000}"/>
    <cellStyle name="Процентный 2 2 14" xfId="14132" xr:uid="{00000000-0005-0000-0000-000034370000}"/>
    <cellStyle name="Процентный 2 2 15" xfId="14133" xr:uid="{00000000-0005-0000-0000-000035370000}"/>
    <cellStyle name="Процентный 2 2 16" xfId="14134" xr:uid="{00000000-0005-0000-0000-000036370000}"/>
    <cellStyle name="Процентный 2 2 17" xfId="14135" xr:uid="{00000000-0005-0000-0000-000037370000}"/>
    <cellStyle name="Процентный 2 2 18" xfId="14136" xr:uid="{00000000-0005-0000-0000-000038370000}"/>
    <cellStyle name="Процентный 2 2 19" xfId="14137" xr:uid="{00000000-0005-0000-0000-000039370000}"/>
    <cellStyle name="Процентный 2 2 2" xfId="14138" xr:uid="{00000000-0005-0000-0000-00003A370000}"/>
    <cellStyle name="Процентный 2 2 2 10" xfId="14139" xr:uid="{00000000-0005-0000-0000-00003B370000}"/>
    <cellStyle name="Процентный 2 2 2 2" xfId="14140" xr:uid="{00000000-0005-0000-0000-00003C370000}"/>
    <cellStyle name="Процентный 2 2 2 2 2" xfId="14141" xr:uid="{00000000-0005-0000-0000-00003D370000}"/>
    <cellStyle name="Процентный 2 2 2 2 3" xfId="14142" xr:uid="{00000000-0005-0000-0000-00003E370000}"/>
    <cellStyle name="Процентный 2 2 2 2 4" xfId="14143" xr:uid="{00000000-0005-0000-0000-00003F370000}"/>
    <cellStyle name="Процентный 2 2 2 2 5" xfId="14144" xr:uid="{00000000-0005-0000-0000-000040370000}"/>
    <cellStyle name="Процентный 2 2 2 2 6" xfId="14145" xr:uid="{00000000-0005-0000-0000-000041370000}"/>
    <cellStyle name="Процентный 2 2 2 2 7" xfId="14146" xr:uid="{00000000-0005-0000-0000-000042370000}"/>
    <cellStyle name="Процентный 2 2 2 2 8" xfId="14147" xr:uid="{00000000-0005-0000-0000-000043370000}"/>
    <cellStyle name="Процентный 2 2 2 2_Красноярскэнерго" xfId="14148" xr:uid="{00000000-0005-0000-0000-000044370000}"/>
    <cellStyle name="Процентный 2 2 2 3" xfId="14149" xr:uid="{00000000-0005-0000-0000-000045370000}"/>
    <cellStyle name="Процентный 2 2 2 3 2" xfId="14150" xr:uid="{00000000-0005-0000-0000-000046370000}"/>
    <cellStyle name="Процентный 2 2 2 3 3" xfId="14151" xr:uid="{00000000-0005-0000-0000-000047370000}"/>
    <cellStyle name="Процентный 2 2 2 3 4" xfId="14152" xr:uid="{00000000-0005-0000-0000-000048370000}"/>
    <cellStyle name="Процентный 2 2 2 3 5" xfId="14153" xr:uid="{00000000-0005-0000-0000-000049370000}"/>
    <cellStyle name="Процентный 2 2 2 3 6" xfId="14154" xr:uid="{00000000-0005-0000-0000-00004A370000}"/>
    <cellStyle name="Процентный 2 2 2 3 7" xfId="14155" xr:uid="{00000000-0005-0000-0000-00004B370000}"/>
    <cellStyle name="Процентный 2 2 2 3 8" xfId="14156" xr:uid="{00000000-0005-0000-0000-00004C370000}"/>
    <cellStyle name="Процентный 2 2 2 3_Красноярскэнерго" xfId="14157" xr:uid="{00000000-0005-0000-0000-00004D370000}"/>
    <cellStyle name="Процентный 2 2 2 4" xfId="14158" xr:uid="{00000000-0005-0000-0000-00004E370000}"/>
    <cellStyle name="Процентный 2 2 2 4 2" xfId="14159" xr:uid="{00000000-0005-0000-0000-00004F370000}"/>
    <cellStyle name="Процентный 2 2 2 4 3" xfId="14160" xr:uid="{00000000-0005-0000-0000-000050370000}"/>
    <cellStyle name="Процентный 2 2 2 4 4" xfId="14161" xr:uid="{00000000-0005-0000-0000-000051370000}"/>
    <cellStyle name="Процентный 2 2 2 4 5" xfId="14162" xr:uid="{00000000-0005-0000-0000-000052370000}"/>
    <cellStyle name="Процентный 2 2 2 4 6" xfId="14163" xr:uid="{00000000-0005-0000-0000-000053370000}"/>
    <cellStyle name="Процентный 2 2 2 4 7" xfId="14164" xr:uid="{00000000-0005-0000-0000-000054370000}"/>
    <cellStyle name="Процентный 2 2 2 4 8" xfId="14165" xr:uid="{00000000-0005-0000-0000-000055370000}"/>
    <cellStyle name="Процентный 2 2 2 4_Красноярскэнерго" xfId="14166" xr:uid="{00000000-0005-0000-0000-000056370000}"/>
    <cellStyle name="Процентный 2 2 2 5" xfId="14167" xr:uid="{00000000-0005-0000-0000-000057370000}"/>
    <cellStyle name="Процентный 2 2 2 5 2" xfId="14168" xr:uid="{00000000-0005-0000-0000-000058370000}"/>
    <cellStyle name="Процентный 2 2 2 5 3" xfId="14169" xr:uid="{00000000-0005-0000-0000-000059370000}"/>
    <cellStyle name="Процентный 2 2 2 5 4" xfId="14170" xr:uid="{00000000-0005-0000-0000-00005A370000}"/>
    <cellStyle name="Процентный 2 2 2 5 5" xfId="14171" xr:uid="{00000000-0005-0000-0000-00005B370000}"/>
    <cellStyle name="Процентный 2 2 2 5 6" xfId="14172" xr:uid="{00000000-0005-0000-0000-00005C370000}"/>
    <cellStyle name="Процентный 2 2 2 5 7" xfId="14173" xr:uid="{00000000-0005-0000-0000-00005D370000}"/>
    <cellStyle name="Процентный 2 2 2 5 8" xfId="14174" xr:uid="{00000000-0005-0000-0000-00005E370000}"/>
    <cellStyle name="Процентный 2 2 2 5_Красноярскэнерго" xfId="14175" xr:uid="{00000000-0005-0000-0000-00005F370000}"/>
    <cellStyle name="Процентный 2 2 2 6" xfId="14176" xr:uid="{00000000-0005-0000-0000-000060370000}"/>
    <cellStyle name="Процентный 2 2 2 6 2" xfId="14177" xr:uid="{00000000-0005-0000-0000-000061370000}"/>
    <cellStyle name="Процентный 2 2 2 6 3" xfId="14178" xr:uid="{00000000-0005-0000-0000-000062370000}"/>
    <cellStyle name="Процентный 2 2 2 6 4" xfId="14179" xr:uid="{00000000-0005-0000-0000-000063370000}"/>
    <cellStyle name="Процентный 2 2 2 6 5" xfId="14180" xr:uid="{00000000-0005-0000-0000-000064370000}"/>
    <cellStyle name="Процентный 2 2 2 6 6" xfId="14181" xr:uid="{00000000-0005-0000-0000-000065370000}"/>
    <cellStyle name="Процентный 2 2 2 6 7" xfId="14182" xr:uid="{00000000-0005-0000-0000-000066370000}"/>
    <cellStyle name="Процентный 2 2 2 6 8" xfId="14183" xr:uid="{00000000-0005-0000-0000-000067370000}"/>
    <cellStyle name="Процентный 2 2 2 6_Красноярскэнерго" xfId="14184" xr:uid="{00000000-0005-0000-0000-000068370000}"/>
    <cellStyle name="Процентный 2 2 2 7" xfId="14185" xr:uid="{00000000-0005-0000-0000-000069370000}"/>
    <cellStyle name="Процентный 2 2 2 7 2" xfId="14186" xr:uid="{00000000-0005-0000-0000-00006A370000}"/>
    <cellStyle name="Процентный 2 2 2 7 3" xfId="14187" xr:uid="{00000000-0005-0000-0000-00006B370000}"/>
    <cellStyle name="Процентный 2 2 2 7 4" xfId="14188" xr:uid="{00000000-0005-0000-0000-00006C370000}"/>
    <cellStyle name="Процентный 2 2 2 7 5" xfId="14189" xr:uid="{00000000-0005-0000-0000-00006D370000}"/>
    <cellStyle name="Процентный 2 2 2 7 6" xfId="14190" xr:uid="{00000000-0005-0000-0000-00006E370000}"/>
    <cellStyle name="Процентный 2 2 2 7 7" xfId="14191" xr:uid="{00000000-0005-0000-0000-00006F370000}"/>
    <cellStyle name="Процентный 2 2 2 7 8" xfId="14192" xr:uid="{00000000-0005-0000-0000-000070370000}"/>
    <cellStyle name="Процентный 2 2 2 7_Красноярскэнерго" xfId="14193" xr:uid="{00000000-0005-0000-0000-000071370000}"/>
    <cellStyle name="Процентный 2 2 2 8" xfId="14194" xr:uid="{00000000-0005-0000-0000-000072370000}"/>
    <cellStyle name="Процентный 2 2 2 9" xfId="14195" xr:uid="{00000000-0005-0000-0000-000073370000}"/>
    <cellStyle name="Процентный 2 2 2_Красноярскэнерго" xfId="14196" xr:uid="{00000000-0005-0000-0000-000074370000}"/>
    <cellStyle name="Процентный 2 2 20" xfId="14197" xr:uid="{00000000-0005-0000-0000-000075370000}"/>
    <cellStyle name="Процентный 2 2 21" xfId="14198" xr:uid="{00000000-0005-0000-0000-000076370000}"/>
    <cellStyle name="Процентный 2 2 22" xfId="14199" xr:uid="{00000000-0005-0000-0000-000077370000}"/>
    <cellStyle name="Процентный 2 2 23" xfId="14200" xr:uid="{00000000-0005-0000-0000-000078370000}"/>
    <cellStyle name="Процентный 2 2 24" xfId="14201" xr:uid="{00000000-0005-0000-0000-000079370000}"/>
    <cellStyle name="Процентный 2 2 25" xfId="14202" xr:uid="{00000000-0005-0000-0000-00007A370000}"/>
    <cellStyle name="Процентный 2 2 26" xfId="14203" xr:uid="{00000000-0005-0000-0000-00007B370000}"/>
    <cellStyle name="Процентный 2 2 3" xfId="14204" xr:uid="{00000000-0005-0000-0000-00007C370000}"/>
    <cellStyle name="Процентный 2 2 4" xfId="14205" xr:uid="{00000000-0005-0000-0000-00007D370000}"/>
    <cellStyle name="Процентный 2 2 5" xfId="14206" xr:uid="{00000000-0005-0000-0000-00007E370000}"/>
    <cellStyle name="Процентный 2 2 6" xfId="14207" xr:uid="{00000000-0005-0000-0000-00007F370000}"/>
    <cellStyle name="Процентный 2 2 7" xfId="14208" xr:uid="{00000000-0005-0000-0000-000080370000}"/>
    <cellStyle name="Процентный 2 2 8" xfId="14209" xr:uid="{00000000-0005-0000-0000-000081370000}"/>
    <cellStyle name="Процентный 2 2 8 2" xfId="14210" xr:uid="{00000000-0005-0000-0000-000082370000}"/>
    <cellStyle name="Процентный 2 2 9" xfId="14211" xr:uid="{00000000-0005-0000-0000-000083370000}"/>
    <cellStyle name="Процентный 2 20" xfId="14212" xr:uid="{00000000-0005-0000-0000-000084370000}"/>
    <cellStyle name="Процентный 2 20 2" xfId="14213" xr:uid="{00000000-0005-0000-0000-000085370000}"/>
    <cellStyle name="Процентный 2 21" xfId="14214" xr:uid="{00000000-0005-0000-0000-000086370000}"/>
    <cellStyle name="Процентный 2 21 2" xfId="14215" xr:uid="{00000000-0005-0000-0000-000087370000}"/>
    <cellStyle name="Процентный 2 22" xfId="14216" xr:uid="{00000000-0005-0000-0000-000088370000}"/>
    <cellStyle name="Процентный 2 22 2" xfId="14217" xr:uid="{00000000-0005-0000-0000-000089370000}"/>
    <cellStyle name="Процентный 2 23" xfId="14218" xr:uid="{00000000-0005-0000-0000-00008A370000}"/>
    <cellStyle name="Процентный 2 23 2" xfId="14219" xr:uid="{00000000-0005-0000-0000-00008B370000}"/>
    <cellStyle name="Процентный 2 24" xfId="14220" xr:uid="{00000000-0005-0000-0000-00008C370000}"/>
    <cellStyle name="Процентный 2 24 2" xfId="14221" xr:uid="{00000000-0005-0000-0000-00008D370000}"/>
    <cellStyle name="Процентный 2 25" xfId="14222" xr:uid="{00000000-0005-0000-0000-00008E370000}"/>
    <cellStyle name="Процентный 2 25 2" xfId="14223" xr:uid="{00000000-0005-0000-0000-00008F370000}"/>
    <cellStyle name="Процентный 2 26" xfId="14224" xr:uid="{00000000-0005-0000-0000-000090370000}"/>
    <cellStyle name="Процентный 2 27" xfId="14225" xr:uid="{00000000-0005-0000-0000-000091370000}"/>
    <cellStyle name="Процентный 2 27 2" xfId="14226" xr:uid="{00000000-0005-0000-0000-000092370000}"/>
    <cellStyle name="Процентный 2 28" xfId="14227" xr:uid="{00000000-0005-0000-0000-000093370000}"/>
    <cellStyle name="Процентный 2 28 2" xfId="14228" xr:uid="{00000000-0005-0000-0000-000094370000}"/>
    <cellStyle name="Процентный 2 3" xfId="14229" xr:uid="{00000000-0005-0000-0000-000095370000}"/>
    <cellStyle name="Процентный 2 3 10" xfId="14230" xr:uid="{00000000-0005-0000-0000-000096370000}"/>
    <cellStyle name="Процентный 2 3 11" xfId="14231" xr:uid="{00000000-0005-0000-0000-000097370000}"/>
    <cellStyle name="Процентный 2 3 12" xfId="14232" xr:uid="{00000000-0005-0000-0000-000098370000}"/>
    <cellStyle name="Процентный 2 3 13" xfId="14233" xr:uid="{00000000-0005-0000-0000-000099370000}"/>
    <cellStyle name="Процентный 2 3 14" xfId="14234" xr:uid="{00000000-0005-0000-0000-00009A370000}"/>
    <cellStyle name="Процентный 2 3 15" xfId="14235" xr:uid="{00000000-0005-0000-0000-00009B370000}"/>
    <cellStyle name="Процентный 2 3 16" xfId="14236" xr:uid="{00000000-0005-0000-0000-00009C370000}"/>
    <cellStyle name="Процентный 2 3 17" xfId="14237" xr:uid="{00000000-0005-0000-0000-00009D370000}"/>
    <cellStyle name="Процентный 2 3 18" xfId="14238" xr:uid="{00000000-0005-0000-0000-00009E370000}"/>
    <cellStyle name="Процентный 2 3 19" xfId="14239" xr:uid="{00000000-0005-0000-0000-00009F370000}"/>
    <cellStyle name="Процентный 2 3 2" xfId="14240" xr:uid="{00000000-0005-0000-0000-0000A0370000}"/>
    <cellStyle name="Процентный 2 3 20" xfId="14241" xr:uid="{00000000-0005-0000-0000-0000A1370000}"/>
    <cellStyle name="Процентный 2 3 21" xfId="14242" xr:uid="{00000000-0005-0000-0000-0000A2370000}"/>
    <cellStyle name="Процентный 2 3 22" xfId="14243" xr:uid="{00000000-0005-0000-0000-0000A3370000}"/>
    <cellStyle name="Процентный 2 3 23" xfId="14244" xr:uid="{00000000-0005-0000-0000-0000A4370000}"/>
    <cellStyle name="Процентный 2 3 24" xfId="14245" xr:uid="{00000000-0005-0000-0000-0000A5370000}"/>
    <cellStyle name="Процентный 2 3 25" xfId="14246" xr:uid="{00000000-0005-0000-0000-0000A6370000}"/>
    <cellStyle name="Процентный 2 3 26" xfId="14247" xr:uid="{00000000-0005-0000-0000-0000A7370000}"/>
    <cellStyle name="Процентный 2 3 3" xfId="14248" xr:uid="{00000000-0005-0000-0000-0000A8370000}"/>
    <cellStyle name="Процентный 2 3 4" xfId="14249" xr:uid="{00000000-0005-0000-0000-0000A9370000}"/>
    <cellStyle name="Процентный 2 3 5" xfId="14250" xr:uid="{00000000-0005-0000-0000-0000AA370000}"/>
    <cellStyle name="Процентный 2 3 6" xfId="14251" xr:uid="{00000000-0005-0000-0000-0000AB370000}"/>
    <cellStyle name="Процентный 2 3 7" xfId="14252" xr:uid="{00000000-0005-0000-0000-0000AC370000}"/>
    <cellStyle name="Процентный 2 3 8" xfId="14253" xr:uid="{00000000-0005-0000-0000-0000AD370000}"/>
    <cellStyle name="Процентный 2 3 8 2" xfId="14254" xr:uid="{00000000-0005-0000-0000-0000AE370000}"/>
    <cellStyle name="Процентный 2 3 9" xfId="14255" xr:uid="{00000000-0005-0000-0000-0000AF370000}"/>
    <cellStyle name="Процентный 2 4" xfId="14256" xr:uid="{00000000-0005-0000-0000-0000B0370000}"/>
    <cellStyle name="Процентный 2 4 2" xfId="14257" xr:uid="{00000000-0005-0000-0000-0000B1370000}"/>
    <cellStyle name="Процентный 2 4 2 2" xfId="14258" xr:uid="{00000000-0005-0000-0000-0000B2370000}"/>
    <cellStyle name="Процентный 2 4 3" xfId="14259" xr:uid="{00000000-0005-0000-0000-0000B3370000}"/>
    <cellStyle name="Процентный 2 4 4" xfId="14260" xr:uid="{00000000-0005-0000-0000-0000B4370000}"/>
    <cellStyle name="Процентный 2 4 5" xfId="14261" xr:uid="{00000000-0005-0000-0000-0000B5370000}"/>
    <cellStyle name="Процентный 2 4 6" xfId="14262" xr:uid="{00000000-0005-0000-0000-0000B6370000}"/>
    <cellStyle name="Процентный 2 4 7" xfId="14263" xr:uid="{00000000-0005-0000-0000-0000B7370000}"/>
    <cellStyle name="Процентный 2 4 8" xfId="14264" xr:uid="{00000000-0005-0000-0000-0000B8370000}"/>
    <cellStyle name="Процентный 2 5" xfId="14265" xr:uid="{00000000-0005-0000-0000-0000B9370000}"/>
    <cellStyle name="Процентный 2 5 2" xfId="14266" xr:uid="{00000000-0005-0000-0000-0000BA370000}"/>
    <cellStyle name="Процентный 2 5 3" xfId="14267" xr:uid="{00000000-0005-0000-0000-0000BB370000}"/>
    <cellStyle name="Процентный 2 6" xfId="14268" xr:uid="{00000000-0005-0000-0000-0000BC370000}"/>
    <cellStyle name="Процентный 2 6 2" xfId="14269" xr:uid="{00000000-0005-0000-0000-0000BD370000}"/>
    <cellStyle name="Процентный 2 6 3" xfId="14270" xr:uid="{00000000-0005-0000-0000-0000BE370000}"/>
    <cellStyle name="Процентный 2 7" xfId="14271" xr:uid="{00000000-0005-0000-0000-0000BF370000}"/>
    <cellStyle name="Процентный 2 7 2" xfId="14272" xr:uid="{00000000-0005-0000-0000-0000C0370000}"/>
    <cellStyle name="Процентный 2 8" xfId="14273" xr:uid="{00000000-0005-0000-0000-0000C1370000}"/>
    <cellStyle name="Процентный 2 8 2" xfId="14274" xr:uid="{00000000-0005-0000-0000-0000C2370000}"/>
    <cellStyle name="Процентный 2 9" xfId="14275" xr:uid="{00000000-0005-0000-0000-0000C3370000}"/>
    <cellStyle name="Процентный 2 9 2" xfId="14276" xr:uid="{00000000-0005-0000-0000-0000C4370000}"/>
    <cellStyle name="Процентный 2_40% на отпуск в сеть 11.01.10" xfId="14277" xr:uid="{00000000-0005-0000-0000-0000C5370000}"/>
    <cellStyle name="Процентный 3" xfId="14278" xr:uid="{00000000-0005-0000-0000-0000C6370000}"/>
    <cellStyle name="Процентный 3 10" xfId="14279" xr:uid="{00000000-0005-0000-0000-0000C7370000}"/>
    <cellStyle name="Процентный 3 11" xfId="14280" xr:uid="{00000000-0005-0000-0000-0000C8370000}"/>
    <cellStyle name="Процентный 3 12" xfId="14281" xr:uid="{00000000-0005-0000-0000-0000C9370000}"/>
    <cellStyle name="Процентный 3 13" xfId="14282" xr:uid="{00000000-0005-0000-0000-0000CA370000}"/>
    <cellStyle name="Процентный 3 14" xfId="14283" xr:uid="{00000000-0005-0000-0000-0000CB370000}"/>
    <cellStyle name="Процентный 3 15" xfId="14284" xr:uid="{00000000-0005-0000-0000-0000CC370000}"/>
    <cellStyle name="Процентный 3 16" xfId="14285" xr:uid="{00000000-0005-0000-0000-0000CD370000}"/>
    <cellStyle name="Процентный 3 17" xfId="14286" xr:uid="{00000000-0005-0000-0000-0000CE370000}"/>
    <cellStyle name="Процентный 3 18" xfId="14287" xr:uid="{00000000-0005-0000-0000-0000CF370000}"/>
    <cellStyle name="Процентный 3 19" xfId="14288" xr:uid="{00000000-0005-0000-0000-0000D0370000}"/>
    <cellStyle name="Процентный 3 2" xfId="14289" xr:uid="{00000000-0005-0000-0000-0000D1370000}"/>
    <cellStyle name="Процентный 3 2 2" xfId="14290" xr:uid="{00000000-0005-0000-0000-0000D2370000}"/>
    <cellStyle name="Процентный 3 2 2 2" xfId="14291" xr:uid="{00000000-0005-0000-0000-0000D3370000}"/>
    <cellStyle name="Процентный 3 2 3" xfId="14292" xr:uid="{00000000-0005-0000-0000-0000D4370000}"/>
    <cellStyle name="Процентный 3 2 4" xfId="14293" xr:uid="{00000000-0005-0000-0000-0000D5370000}"/>
    <cellStyle name="Процентный 3 20" xfId="14294" xr:uid="{00000000-0005-0000-0000-0000D6370000}"/>
    <cellStyle name="Процентный 3 21" xfId="14295" xr:uid="{00000000-0005-0000-0000-0000D7370000}"/>
    <cellStyle name="Процентный 3 22" xfId="14296" xr:uid="{00000000-0005-0000-0000-0000D8370000}"/>
    <cellStyle name="Процентный 3 23" xfId="14297" xr:uid="{00000000-0005-0000-0000-0000D9370000}"/>
    <cellStyle name="Процентный 3 3" xfId="14298" xr:uid="{00000000-0005-0000-0000-0000DA370000}"/>
    <cellStyle name="Процентный 3 3 2" xfId="14299" xr:uid="{00000000-0005-0000-0000-0000DB370000}"/>
    <cellStyle name="Процентный 3 3 3" xfId="14300" xr:uid="{00000000-0005-0000-0000-0000DC370000}"/>
    <cellStyle name="Процентный 3 4" xfId="14301" xr:uid="{00000000-0005-0000-0000-0000DD370000}"/>
    <cellStyle name="Процентный 3 4 2" xfId="14302" xr:uid="{00000000-0005-0000-0000-0000DE370000}"/>
    <cellStyle name="Процентный 3 5" xfId="14303" xr:uid="{00000000-0005-0000-0000-0000DF370000}"/>
    <cellStyle name="Процентный 3 5 2" xfId="14304" xr:uid="{00000000-0005-0000-0000-0000E0370000}"/>
    <cellStyle name="Процентный 3 6" xfId="14305" xr:uid="{00000000-0005-0000-0000-0000E1370000}"/>
    <cellStyle name="Процентный 3 6 2" xfId="14306" xr:uid="{00000000-0005-0000-0000-0000E2370000}"/>
    <cellStyle name="Процентный 3 7" xfId="14307" xr:uid="{00000000-0005-0000-0000-0000E3370000}"/>
    <cellStyle name="Процентный 3 7 2" xfId="14308" xr:uid="{00000000-0005-0000-0000-0000E4370000}"/>
    <cellStyle name="Процентный 3 8" xfId="14309" xr:uid="{00000000-0005-0000-0000-0000E5370000}"/>
    <cellStyle name="Процентный 3 9" xfId="14310" xr:uid="{00000000-0005-0000-0000-0000E6370000}"/>
    <cellStyle name="Процентный 4" xfId="14311" xr:uid="{00000000-0005-0000-0000-0000E7370000}"/>
    <cellStyle name="Процентный 4 2" xfId="14312" xr:uid="{00000000-0005-0000-0000-0000E8370000}"/>
    <cellStyle name="Процентный 4 3" xfId="14313" xr:uid="{00000000-0005-0000-0000-0000E9370000}"/>
    <cellStyle name="Процентный 4_Отчетность_транспорт_ээ_МРСК СК октябрь 10 мес" xfId="14314" xr:uid="{00000000-0005-0000-0000-0000EA370000}"/>
    <cellStyle name="Процентный 5" xfId="14315" xr:uid="{00000000-0005-0000-0000-0000EB370000}"/>
    <cellStyle name="Процентный 5 2" xfId="14316" xr:uid="{00000000-0005-0000-0000-0000EC370000}"/>
    <cellStyle name="Процентный 5 3" xfId="14317" xr:uid="{00000000-0005-0000-0000-0000ED370000}"/>
    <cellStyle name="Процентный 5 4" xfId="14318" xr:uid="{00000000-0005-0000-0000-0000EE370000}"/>
    <cellStyle name="Процентный 6" xfId="14319" xr:uid="{00000000-0005-0000-0000-0000EF370000}"/>
    <cellStyle name="Процентный 6 10" xfId="14320" xr:uid="{00000000-0005-0000-0000-0000F0370000}"/>
    <cellStyle name="Процентный 6 11" xfId="14321" xr:uid="{00000000-0005-0000-0000-0000F1370000}"/>
    <cellStyle name="Процентный 6 12" xfId="14322" xr:uid="{00000000-0005-0000-0000-0000F2370000}"/>
    <cellStyle name="Процентный 6 13" xfId="14323" xr:uid="{00000000-0005-0000-0000-0000F3370000}"/>
    <cellStyle name="Процентный 6 2" xfId="14324" xr:uid="{00000000-0005-0000-0000-0000F4370000}"/>
    <cellStyle name="Процентный 6 2 2" xfId="14325" xr:uid="{00000000-0005-0000-0000-0000F5370000}"/>
    <cellStyle name="Процентный 6 3" xfId="14326" xr:uid="{00000000-0005-0000-0000-0000F6370000}"/>
    <cellStyle name="Процентный 6 4" xfId="14327" xr:uid="{00000000-0005-0000-0000-0000F7370000}"/>
    <cellStyle name="Процентный 6 5" xfId="14328" xr:uid="{00000000-0005-0000-0000-0000F8370000}"/>
    <cellStyle name="Процентный 6 6" xfId="14329" xr:uid="{00000000-0005-0000-0000-0000F9370000}"/>
    <cellStyle name="Процентный 6 7" xfId="14330" xr:uid="{00000000-0005-0000-0000-0000FA370000}"/>
    <cellStyle name="Процентный 6 8" xfId="14331" xr:uid="{00000000-0005-0000-0000-0000FB370000}"/>
    <cellStyle name="Процентный 6 9" xfId="14332" xr:uid="{00000000-0005-0000-0000-0000FC370000}"/>
    <cellStyle name="Процентный 7" xfId="14333" xr:uid="{00000000-0005-0000-0000-0000FD370000}"/>
    <cellStyle name="Процентный 7 2" xfId="14334" xr:uid="{00000000-0005-0000-0000-0000FE370000}"/>
    <cellStyle name="Процентный 7 2 2" xfId="14335" xr:uid="{00000000-0005-0000-0000-0000FF370000}"/>
    <cellStyle name="Процентный 7 3" xfId="14336" xr:uid="{00000000-0005-0000-0000-000000380000}"/>
    <cellStyle name="Процентный 7 4" xfId="14337" xr:uid="{00000000-0005-0000-0000-000001380000}"/>
    <cellStyle name="Процентный 7 5" xfId="14338" xr:uid="{00000000-0005-0000-0000-000002380000}"/>
    <cellStyle name="Процентный 7 6" xfId="14339" xr:uid="{00000000-0005-0000-0000-000003380000}"/>
    <cellStyle name="Процентный 7 7" xfId="14340" xr:uid="{00000000-0005-0000-0000-000004380000}"/>
    <cellStyle name="Процентный 7 8" xfId="14341" xr:uid="{00000000-0005-0000-0000-000005380000}"/>
    <cellStyle name="Процентный 7 9" xfId="14342" xr:uid="{00000000-0005-0000-0000-000006380000}"/>
    <cellStyle name="Процентный 8" xfId="14343" xr:uid="{00000000-0005-0000-0000-000007380000}"/>
    <cellStyle name="Процентный 8 2" xfId="14344" xr:uid="{00000000-0005-0000-0000-000008380000}"/>
    <cellStyle name="Процентный 9" xfId="14345" xr:uid="{00000000-0005-0000-0000-000009380000}"/>
    <cellStyle name="Процентный 9 2" xfId="14346" xr:uid="{00000000-0005-0000-0000-00000A380000}"/>
    <cellStyle name="РесСмета" xfId="14347" xr:uid="{00000000-0005-0000-0000-00000B380000}"/>
    <cellStyle name="СводкаСтоимРаб" xfId="14348" xr:uid="{00000000-0005-0000-0000-00000C380000}"/>
    <cellStyle name="Связанная ячейка 10" xfId="14349" xr:uid="{00000000-0005-0000-0000-00000D380000}"/>
    <cellStyle name="Связанная ячейка 11" xfId="14350" xr:uid="{00000000-0005-0000-0000-00000E380000}"/>
    <cellStyle name="Связанная ячейка 12" xfId="14351" xr:uid="{00000000-0005-0000-0000-00000F380000}"/>
    <cellStyle name="Связанная ячейка 2" xfId="14352" xr:uid="{00000000-0005-0000-0000-000010380000}"/>
    <cellStyle name="Связанная ячейка 2 2" xfId="14353" xr:uid="{00000000-0005-0000-0000-000011380000}"/>
    <cellStyle name="Связанная ячейка 2 2 2" xfId="14354" xr:uid="{00000000-0005-0000-0000-000012380000}"/>
    <cellStyle name="Связанная ячейка 2 3" xfId="14355" xr:uid="{00000000-0005-0000-0000-000013380000}"/>
    <cellStyle name="Связанная ячейка 2 3 2" xfId="14356" xr:uid="{00000000-0005-0000-0000-000014380000}"/>
    <cellStyle name="Связанная ячейка 2 4" xfId="14357" xr:uid="{00000000-0005-0000-0000-000015380000}"/>
    <cellStyle name="Связанная ячейка 2 4 2" xfId="14358" xr:uid="{00000000-0005-0000-0000-000016380000}"/>
    <cellStyle name="Связанная ячейка 2 5" xfId="14359" xr:uid="{00000000-0005-0000-0000-000017380000}"/>
    <cellStyle name="Связанная ячейка 2 5 2" xfId="14360" xr:uid="{00000000-0005-0000-0000-000018380000}"/>
    <cellStyle name="Связанная ячейка 2 6" xfId="14361" xr:uid="{00000000-0005-0000-0000-000019380000}"/>
    <cellStyle name="Связанная ячейка 2_46EE.2011(v1.0)" xfId="14362" xr:uid="{00000000-0005-0000-0000-00001A380000}"/>
    <cellStyle name="Связанная ячейка 3" xfId="14363" xr:uid="{00000000-0005-0000-0000-00001B380000}"/>
    <cellStyle name="Связанная ячейка 3 2" xfId="14364" xr:uid="{00000000-0005-0000-0000-00001C380000}"/>
    <cellStyle name="Связанная ячейка 3_46EE.2011(v1.0)" xfId="14365" xr:uid="{00000000-0005-0000-0000-00001D380000}"/>
    <cellStyle name="Связанная ячейка 4" xfId="14366" xr:uid="{00000000-0005-0000-0000-00001E380000}"/>
    <cellStyle name="Связанная ячейка 4 2" xfId="14367" xr:uid="{00000000-0005-0000-0000-00001F380000}"/>
    <cellStyle name="Связанная ячейка 4_46EE.2011(v1.0)" xfId="14368" xr:uid="{00000000-0005-0000-0000-000020380000}"/>
    <cellStyle name="Связанная ячейка 5" xfId="14369" xr:uid="{00000000-0005-0000-0000-000021380000}"/>
    <cellStyle name="Связанная ячейка 5 2" xfId="14370" xr:uid="{00000000-0005-0000-0000-000022380000}"/>
    <cellStyle name="Связанная ячейка 5_46EE.2011(v1.0)" xfId="14371" xr:uid="{00000000-0005-0000-0000-000023380000}"/>
    <cellStyle name="Связанная ячейка 6" xfId="14372" xr:uid="{00000000-0005-0000-0000-000024380000}"/>
    <cellStyle name="Связанная ячейка 6 2" xfId="14373" xr:uid="{00000000-0005-0000-0000-000025380000}"/>
    <cellStyle name="Связанная ячейка 6_46EE.2011(v1.0)" xfId="14374" xr:uid="{00000000-0005-0000-0000-000026380000}"/>
    <cellStyle name="Связанная ячейка 7" xfId="14375" xr:uid="{00000000-0005-0000-0000-000027380000}"/>
    <cellStyle name="Связанная ячейка 7 2" xfId="14376" xr:uid="{00000000-0005-0000-0000-000028380000}"/>
    <cellStyle name="Связанная ячейка 7_46EE.2011(v1.0)" xfId="14377" xr:uid="{00000000-0005-0000-0000-000029380000}"/>
    <cellStyle name="Связанная ячейка 8" xfId="14378" xr:uid="{00000000-0005-0000-0000-00002A380000}"/>
    <cellStyle name="Связанная ячейка 8 2" xfId="14379" xr:uid="{00000000-0005-0000-0000-00002B380000}"/>
    <cellStyle name="Связанная ячейка 8_46EE.2011(v1.0)" xfId="14380" xr:uid="{00000000-0005-0000-0000-00002C380000}"/>
    <cellStyle name="Связанная ячейка 9" xfId="14381" xr:uid="{00000000-0005-0000-0000-00002D380000}"/>
    <cellStyle name="Связанная ячейка 9 2" xfId="14382" xr:uid="{00000000-0005-0000-0000-00002E380000}"/>
    <cellStyle name="Связанная ячейка 9_46EE.2011(v1.0)" xfId="14383" xr:uid="{00000000-0005-0000-0000-00002F380000}"/>
    <cellStyle name="Статья" xfId="14384" xr:uid="{00000000-0005-0000-0000-000030380000}"/>
    <cellStyle name="Стиль 1" xfId="14385" xr:uid="{00000000-0005-0000-0000-000031380000}"/>
    <cellStyle name="Стиль 1 10" xfId="14386" xr:uid="{00000000-0005-0000-0000-000032380000}"/>
    <cellStyle name="Стиль 1 10 2" xfId="14387" xr:uid="{00000000-0005-0000-0000-000033380000}"/>
    <cellStyle name="Стиль 1 11" xfId="14388" xr:uid="{00000000-0005-0000-0000-000034380000}"/>
    <cellStyle name="Стиль 1 11 2" xfId="14389" xr:uid="{00000000-0005-0000-0000-000035380000}"/>
    <cellStyle name="Стиль 1 12" xfId="14390" xr:uid="{00000000-0005-0000-0000-000036380000}"/>
    <cellStyle name="Стиль 1 12 2" xfId="14391" xr:uid="{00000000-0005-0000-0000-000037380000}"/>
    <cellStyle name="Стиль 1 13" xfId="14392" xr:uid="{00000000-0005-0000-0000-000038380000}"/>
    <cellStyle name="Стиль 1 13 2" xfId="14393" xr:uid="{00000000-0005-0000-0000-000039380000}"/>
    <cellStyle name="Стиль 1 14" xfId="14394" xr:uid="{00000000-0005-0000-0000-00003A380000}"/>
    <cellStyle name="Стиль 1 14 2" xfId="14395" xr:uid="{00000000-0005-0000-0000-00003B380000}"/>
    <cellStyle name="Стиль 1 15" xfId="14396" xr:uid="{00000000-0005-0000-0000-00003C380000}"/>
    <cellStyle name="Стиль 1 15 2" xfId="14397" xr:uid="{00000000-0005-0000-0000-00003D380000}"/>
    <cellStyle name="Стиль 1 16" xfId="14398" xr:uid="{00000000-0005-0000-0000-00003E380000}"/>
    <cellStyle name="Стиль 1 16 2" xfId="14399" xr:uid="{00000000-0005-0000-0000-00003F380000}"/>
    <cellStyle name="Стиль 1 17" xfId="14400" xr:uid="{00000000-0005-0000-0000-000040380000}"/>
    <cellStyle name="Стиль 1 17 2" xfId="14401" xr:uid="{00000000-0005-0000-0000-000041380000}"/>
    <cellStyle name="Стиль 1 18" xfId="14402" xr:uid="{00000000-0005-0000-0000-000042380000}"/>
    <cellStyle name="Стиль 1 18 2" xfId="14403" xr:uid="{00000000-0005-0000-0000-000043380000}"/>
    <cellStyle name="Стиль 1 19" xfId="14404" xr:uid="{00000000-0005-0000-0000-000044380000}"/>
    <cellStyle name="Стиль 1 19 2" xfId="14405" xr:uid="{00000000-0005-0000-0000-000045380000}"/>
    <cellStyle name="Стиль 1 2" xfId="14406" xr:uid="{00000000-0005-0000-0000-000046380000}"/>
    <cellStyle name="Стиль 1 2 2" xfId="14407" xr:uid="{00000000-0005-0000-0000-000047380000}"/>
    <cellStyle name="Стиль 1 2 2 2" xfId="14408" xr:uid="{00000000-0005-0000-0000-000048380000}"/>
    <cellStyle name="Стиль 1 2 2 3" xfId="14409" xr:uid="{00000000-0005-0000-0000-000049380000}"/>
    <cellStyle name="Стиль 1 2 3" xfId="14410" xr:uid="{00000000-0005-0000-0000-00004A380000}"/>
    <cellStyle name="Стиль 1 2 4" xfId="14411" xr:uid="{00000000-0005-0000-0000-00004B380000}"/>
    <cellStyle name="Стиль 1 2_Приложение 4" xfId="14412" xr:uid="{00000000-0005-0000-0000-00004C380000}"/>
    <cellStyle name="Стиль 1 20" xfId="14413" xr:uid="{00000000-0005-0000-0000-00004D380000}"/>
    <cellStyle name="Стиль 1 20 2" xfId="14414" xr:uid="{00000000-0005-0000-0000-00004E380000}"/>
    <cellStyle name="Стиль 1 21" xfId="14415" xr:uid="{00000000-0005-0000-0000-00004F380000}"/>
    <cellStyle name="Стиль 1 3" xfId="14416" xr:uid="{00000000-0005-0000-0000-000050380000}"/>
    <cellStyle name="Стиль 1 3 2" xfId="14417" xr:uid="{00000000-0005-0000-0000-000051380000}"/>
    <cellStyle name="Стиль 1 3 3" xfId="14418" xr:uid="{00000000-0005-0000-0000-000052380000}"/>
    <cellStyle name="Стиль 1 4" xfId="14419" xr:uid="{00000000-0005-0000-0000-000053380000}"/>
    <cellStyle name="Стиль 1 4 2" xfId="14420" xr:uid="{00000000-0005-0000-0000-000054380000}"/>
    <cellStyle name="Стиль 1 5" xfId="14421" xr:uid="{00000000-0005-0000-0000-000055380000}"/>
    <cellStyle name="Стиль 1 5 2" xfId="14422" xr:uid="{00000000-0005-0000-0000-000056380000}"/>
    <cellStyle name="Стиль 1 6" xfId="14423" xr:uid="{00000000-0005-0000-0000-000057380000}"/>
    <cellStyle name="Стиль 1 6 2" xfId="14424" xr:uid="{00000000-0005-0000-0000-000058380000}"/>
    <cellStyle name="Стиль 1 7" xfId="14425" xr:uid="{00000000-0005-0000-0000-000059380000}"/>
    <cellStyle name="Стиль 1 7 2" xfId="14426" xr:uid="{00000000-0005-0000-0000-00005A380000}"/>
    <cellStyle name="Стиль 1 8" xfId="14427" xr:uid="{00000000-0005-0000-0000-00005B380000}"/>
    <cellStyle name="Стиль 1 8 2" xfId="14428" xr:uid="{00000000-0005-0000-0000-00005C380000}"/>
    <cellStyle name="Стиль 1 9" xfId="14429" xr:uid="{00000000-0005-0000-0000-00005D380000}"/>
    <cellStyle name="Стиль 1 9 2" xfId="14430" xr:uid="{00000000-0005-0000-0000-00005E380000}"/>
    <cellStyle name="Стиль 1_04.05.2009г.Формат расчета амортизации (факт 1 кв., план 2-4 кв.)" xfId="14431" xr:uid="{00000000-0005-0000-0000-00005F380000}"/>
    <cellStyle name="Стиль 2" xfId="14432" xr:uid="{00000000-0005-0000-0000-000060380000}"/>
    <cellStyle name="Стиль 2 2" xfId="14433" xr:uid="{00000000-0005-0000-0000-000061380000}"/>
    <cellStyle name="Стиль 2 2 2" xfId="14434" xr:uid="{00000000-0005-0000-0000-000062380000}"/>
    <cellStyle name="Стиль 2 2 3" xfId="14435" xr:uid="{00000000-0005-0000-0000-000063380000}"/>
    <cellStyle name="Стиль 2 3" xfId="14436" xr:uid="{00000000-0005-0000-0000-000064380000}"/>
    <cellStyle name="Стиль 2 3 2" xfId="14437" xr:uid="{00000000-0005-0000-0000-000065380000}"/>
    <cellStyle name="Стиль 2 3 3" xfId="14438" xr:uid="{00000000-0005-0000-0000-000066380000}"/>
    <cellStyle name="Стиль 2 4" xfId="14439" xr:uid="{00000000-0005-0000-0000-000067380000}"/>
    <cellStyle name="Стиль 2 5" xfId="14440" xr:uid="{00000000-0005-0000-0000-000068380000}"/>
    <cellStyle name="Стиль_названий" xfId="14441" xr:uid="{00000000-0005-0000-0000-000069380000}"/>
    <cellStyle name="Строка нечётная" xfId="14442" xr:uid="{00000000-0005-0000-0000-00006A380000}"/>
    <cellStyle name="Строка чётная" xfId="14443" xr:uid="{00000000-0005-0000-0000-00006B380000}"/>
    <cellStyle name="ТЕКСТ" xfId="14444" xr:uid="{00000000-0005-0000-0000-00006C380000}"/>
    <cellStyle name="ТЕКСТ 2" xfId="14445" xr:uid="{00000000-0005-0000-0000-00006D380000}"/>
    <cellStyle name="ТЕКСТ 3" xfId="14446" xr:uid="{00000000-0005-0000-0000-00006E380000}"/>
    <cellStyle name="ТЕКСТ 4" xfId="14447" xr:uid="{00000000-0005-0000-0000-00006F380000}"/>
    <cellStyle name="ТЕКСТ 5" xfId="14448" xr:uid="{00000000-0005-0000-0000-000070380000}"/>
    <cellStyle name="ТЕКСТ 6" xfId="14449" xr:uid="{00000000-0005-0000-0000-000071380000}"/>
    <cellStyle name="ТЕКСТ 7" xfId="14450" xr:uid="{00000000-0005-0000-0000-000072380000}"/>
    <cellStyle name="ТЕКСТ 8" xfId="14451" xr:uid="{00000000-0005-0000-0000-000073380000}"/>
    <cellStyle name="Текст предупреждения 10" xfId="14452" xr:uid="{00000000-0005-0000-0000-000074380000}"/>
    <cellStyle name="Текст предупреждения 11" xfId="14453" xr:uid="{00000000-0005-0000-0000-000075380000}"/>
    <cellStyle name="Текст предупреждения 12" xfId="14454" xr:uid="{00000000-0005-0000-0000-000076380000}"/>
    <cellStyle name="Текст предупреждения 2" xfId="14455" xr:uid="{00000000-0005-0000-0000-000077380000}"/>
    <cellStyle name="Текст предупреждения 2 2" xfId="14456" xr:uid="{00000000-0005-0000-0000-000078380000}"/>
    <cellStyle name="Текст предупреждения 2 2 2" xfId="14457" xr:uid="{00000000-0005-0000-0000-000079380000}"/>
    <cellStyle name="Текст предупреждения 2 3" xfId="14458" xr:uid="{00000000-0005-0000-0000-00007A380000}"/>
    <cellStyle name="Текст предупреждения 2 3 2" xfId="14459" xr:uid="{00000000-0005-0000-0000-00007B380000}"/>
    <cellStyle name="Текст предупреждения 2 4" xfId="14460" xr:uid="{00000000-0005-0000-0000-00007C380000}"/>
    <cellStyle name="Текст предупреждения 2 4 2" xfId="14461" xr:uid="{00000000-0005-0000-0000-00007D380000}"/>
    <cellStyle name="Текст предупреждения 2 5" xfId="14462" xr:uid="{00000000-0005-0000-0000-00007E380000}"/>
    <cellStyle name="Текст предупреждения 2 5 2" xfId="14463" xr:uid="{00000000-0005-0000-0000-00007F380000}"/>
    <cellStyle name="Текст предупреждения 2 6" xfId="14464" xr:uid="{00000000-0005-0000-0000-000080380000}"/>
    <cellStyle name="Текст предупреждения 3" xfId="14465" xr:uid="{00000000-0005-0000-0000-000081380000}"/>
    <cellStyle name="Текст предупреждения 3 2" xfId="14466" xr:uid="{00000000-0005-0000-0000-000082380000}"/>
    <cellStyle name="Текст предупреждения 4" xfId="14467" xr:uid="{00000000-0005-0000-0000-000083380000}"/>
    <cellStyle name="Текст предупреждения 4 2" xfId="14468" xr:uid="{00000000-0005-0000-0000-000084380000}"/>
    <cellStyle name="Текст предупреждения 5" xfId="14469" xr:uid="{00000000-0005-0000-0000-000085380000}"/>
    <cellStyle name="Текст предупреждения 5 2" xfId="14470" xr:uid="{00000000-0005-0000-0000-000086380000}"/>
    <cellStyle name="Текст предупреждения 6" xfId="14471" xr:uid="{00000000-0005-0000-0000-000087380000}"/>
    <cellStyle name="Текст предупреждения 6 2" xfId="14472" xr:uid="{00000000-0005-0000-0000-000088380000}"/>
    <cellStyle name="Текст предупреждения 7" xfId="14473" xr:uid="{00000000-0005-0000-0000-000089380000}"/>
    <cellStyle name="Текст предупреждения 7 2" xfId="14474" xr:uid="{00000000-0005-0000-0000-00008A380000}"/>
    <cellStyle name="Текст предупреждения 8" xfId="14475" xr:uid="{00000000-0005-0000-0000-00008B380000}"/>
    <cellStyle name="Текст предупреждения 8 2" xfId="14476" xr:uid="{00000000-0005-0000-0000-00008C380000}"/>
    <cellStyle name="Текст предупреждения 9" xfId="14477" xr:uid="{00000000-0005-0000-0000-00008D380000}"/>
    <cellStyle name="Текст предупреждения 9 2" xfId="14478" xr:uid="{00000000-0005-0000-0000-00008E380000}"/>
    <cellStyle name="Текстовый" xfId="14479" xr:uid="{00000000-0005-0000-0000-00008F380000}"/>
    <cellStyle name="Текстовый 10" xfId="14480" xr:uid="{00000000-0005-0000-0000-000090380000}"/>
    <cellStyle name="Текстовый 11" xfId="14481" xr:uid="{00000000-0005-0000-0000-000091380000}"/>
    <cellStyle name="Текстовый 12" xfId="14482" xr:uid="{00000000-0005-0000-0000-000092380000}"/>
    <cellStyle name="Текстовый 13" xfId="14483" xr:uid="{00000000-0005-0000-0000-000093380000}"/>
    <cellStyle name="Текстовый 14" xfId="14484" xr:uid="{00000000-0005-0000-0000-000094380000}"/>
    <cellStyle name="Текстовый 15" xfId="14485" xr:uid="{00000000-0005-0000-0000-000095380000}"/>
    <cellStyle name="Текстовый 16" xfId="14486" xr:uid="{00000000-0005-0000-0000-000096380000}"/>
    <cellStyle name="Текстовый 17" xfId="14487" xr:uid="{00000000-0005-0000-0000-000097380000}"/>
    <cellStyle name="Текстовый 18" xfId="14488" xr:uid="{00000000-0005-0000-0000-000098380000}"/>
    <cellStyle name="Текстовый 19" xfId="14489" xr:uid="{00000000-0005-0000-0000-000099380000}"/>
    <cellStyle name="Текстовый 2" xfId="14490" xr:uid="{00000000-0005-0000-0000-00009A380000}"/>
    <cellStyle name="Текстовый 20" xfId="14491" xr:uid="{00000000-0005-0000-0000-00009B380000}"/>
    <cellStyle name="Текстовый 21" xfId="14492" xr:uid="{00000000-0005-0000-0000-00009C380000}"/>
    <cellStyle name="Текстовый 22" xfId="14493" xr:uid="{00000000-0005-0000-0000-00009D380000}"/>
    <cellStyle name="Текстовый 23" xfId="14494" xr:uid="{00000000-0005-0000-0000-00009E380000}"/>
    <cellStyle name="Текстовый 24" xfId="14495" xr:uid="{00000000-0005-0000-0000-00009F380000}"/>
    <cellStyle name="Текстовый 25" xfId="14496" xr:uid="{00000000-0005-0000-0000-0000A0380000}"/>
    <cellStyle name="Текстовый 26" xfId="14497" xr:uid="{00000000-0005-0000-0000-0000A1380000}"/>
    <cellStyle name="Текстовый 3" xfId="14498" xr:uid="{00000000-0005-0000-0000-0000A2380000}"/>
    <cellStyle name="Текстовый 4" xfId="14499" xr:uid="{00000000-0005-0000-0000-0000A3380000}"/>
    <cellStyle name="Текстовый 5" xfId="14500" xr:uid="{00000000-0005-0000-0000-0000A4380000}"/>
    <cellStyle name="Текстовый 6" xfId="14501" xr:uid="{00000000-0005-0000-0000-0000A5380000}"/>
    <cellStyle name="Текстовый 7" xfId="14502" xr:uid="{00000000-0005-0000-0000-0000A6380000}"/>
    <cellStyle name="Текстовый 8" xfId="14503" xr:uid="{00000000-0005-0000-0000-0000A7380000}"/>
    <cellStyle name="Текстовый 9" xfId="14504" xr:uid="{00000000-0005-0000-0000-0000A8380000}"/>
    <cellStyle name="Текстовый_1" xfId="14505" xr:uid="{00000000-0005-0000-0000-0000A9380000}"/>
    <cellStyle name="Титул" xfId="14506" xr:uid="{00000000-0005-0000-0000-0000AA380000}"/>
    <cellStyle name="тонны" xfId="14507" xr:uid="{00000000-0005-0000-0000-0000AB380000}"/>
    <cellStyle name="тщк" xfId="14508" xr:uid="{00000000-0005-0000-0000-0000AC380000}"/>
    <cellStyle name="тщкьфд" xfId="14509" xr:uid="{00000000-0005-0000-0000-0000AD380000}"/>
    <cellStyle name="Тысячи [0]_1 (2)" xfId="14510" xr:uid="{00000000-0005-0000-0000-0000AE380000}"/>
    <cellStyle name="Тысячи [а]" xfId="14511" xr:uid="{00000000-0005-0000-0000-0000AF380000}"/>
    <cellStyle name="Тысячи [а] 10" xfId="14512" xr:uid="{00000000-0005-0000-0000-0000B0380000}"/>
    <cellStyle name="Тысячи [а] 11" xfId="14513" xr:uid="{00000000-0005-0000-0000-0000B1380000}"/>
    <cellStyle name="Тысячи [а] 12" xfId="14514" xr:uid="{00000000-0005-0000-0000-0000B2380000}"/>
    <cellStyle name="Тысячи [а] 2" xfId="14515" xr:uid="{00000000-0005-0000-0000-0000B3380000}"/>
    <cellStyle name="Тысячи [а] 2 2" xfId="14516" xr:uid="{00000000-0005-0000-0000-0000B4380000}"/>
    <cellStyle name="Тысячи [а] 3" xfId="14517" xr:uid="{00000000-0005-0000-0000-0000B5380000}"/>
    <cellStyle name="Тысячи [а] 3 2" xfId="14518" xr:uid="{00000000-0005-0000-0000-0000B6380000}"/>
    <cellStyle name="Тысячи [а] 4" xfId="14519" xr:uid="{00000000-0005-0000-0000-0000B7380000}"/>
    <cellStyle name="Тысячи [а] 4 2" xfId="14520" xr:uid="{00000000-0005-0000-0000-0000B8380000}"/>
    <cellStyle name="Тысячи [а] 5" xfId="14521" xr:uid="{00000000-0005-0000-0000-0000B9380000}"/>
    <cellStyle name="Тысячи [а] 5 2" xfId="14522" xr:uid="{00000000-0005-0000-0000-0000BA380000}"/>
    <cellStyle name="Тысячи [а] 6" xfId="14523" xr:uid="{00000000-0005-0000-0000-0000BB380000}"/>
    <cellStyle name="Тысячи [а] 6 2" xfId="14524" xr:uid="{00000000-0005-0000-0000-0000BC380000}"/>
    <cellStyle name="Тысячи [а] 7" xfId="14525" xr:uid="{00000000-0005-0000-0000-0000BD380000}"/>
    <cellStyle name="Тысячи [а] 7 2" xfId="14526" xr:uid="{00000000-0005-0000-0000-0000BE380000}"/>
    <cellStyle name="Тысячи [а] 8" xfId="14527" xr:uid="{00000000-0005-0000-0000-0000BF380000}"/>
    <cellStyle name="Тысячи [а] 8 2" xfId="14528" xr:uid="{00000000-0005-0000-0000-0000C0380000}"/>
    <cellStyle name="Тысячи [а] 9" xfId="14529" xr:uid="{00000000-0005-0000-0000-0000C1380000}"/>
    <cellStyle name="Тысячи [а] 9 2" xfId="14530" xr:uid="{00000000-0005-0000-0000-0000C2380000}"/>
    <cellStyle name="Тысячи_1 год" xfId="14531" xr:uid="{00000000-0005-0000-0000-0000C3380000}"/>
    <cellStyle name="УровеньСтрок_2_март" xfId="14532" xr:uid="{00000000-0005-0000-0000-0000C4380000}"/>
    <cellStyle name="ФИКСИРОВАННЫЙ" xfId="14533" xr:uid="{00000000-0005-0000-0000-0000C5380000}"/>
    <cellStyle name="ФИКСИРОВАННЫЙ 2" xfId="14534" xr:uid="{00000000-0005-0000-0000-0000C6380000}"/>
    <cellStyle name="ФИКСИРОВАННЫЙ 3" xfId="14535" xr:uid="{00000000-0005-0000-0000-0000C7380000}"/>
    <cellStyle name="ФИКСИРОВАННЫЙ 4" xfId="14536" xr:uid="{00000000-0005-0000-0000-0000C8380000}"/>
    <cellStyle name="ФИКСИРОВАННЫЙ 5" xfId="14537" xr:uid="{00000000-0005-0000-0000-0000C9380000}"/>
    <cellStyle name="ФИКСИРОВАННЫЙ 6" xfId="14538" xr:uid="{00000000-0005-0000-0000-0000CA380000}"/>
    <cellStyle name="ФИКСИРОВАННЫЙ 7" xfId="14539" xr:uid="{00000000-0005-0000-0000-0000CB380000}"/>
    <cellStyle name="ФИКСИРОВАННЫЙ 8" xfId="14540" xr:uid="{00000000-0005-0000-0000-0000CC380000}"/>
    <cellStyle name="ФИКСИРОВАННЫЙ_1" xfId="14541" xr:uid="{00000000-0005-0000-0000-0000CD380000}"/>
    <cellStyle name="Финансовый" xfId="15517" builtinId="3"/>
    <cellStyle name="Финансовый [0] 2" xfId="14542" xr:uid="{00000000-0005-0000-0000-0000CE380000}"/>
    <cellStyle name="Финансовый 10" xfId="14543" xr:uid="{00000000-0005-0000-0000-0000CF380000}"/>
    <cellStyle name="Финансовый 10 10" xfId="14544" xr:uid="{00000000-0005-0000-0000-0000D0380000}"/>
    <cellStyle name="Финансовый 10 10 2" xfId="14545" xr:uid="{00000000-0005-0000-0000-0000D1380000}"/>
    <cellStyle name="Финансовый 10 2" xfId="14546" xr:uid="{00000000-0005-0000-0000-0000D2380000}"/>
    <cellStyle name="Финансовый 10 2 2" xfId="14547" xr:uid="{00000000-0005-0000-0000-0000D3380000}"/>
    <cellStyle name="Финансовый 10 3" xfId="14548" xr:uid="{00000000-0005-0000-0000-0000D4380000}"/>
    <cellStyle name="Финансовый 11" xfId="14549" xr:uid="{00000000-0005-0000-0000-0000D5380000}"/>
    <cellStyle name="Финансовый 12" xfId="14550" xr:uid="{00000000-0005-0000-0000-0000D6380000}"/>
    <cellStyle name="Финансовый 12 2" xfId="14551" xr:uid="{00000000-0005-0000-0000-0000D7380000}"/>
    <cellStyle name="Финансовый 12 3" xfId="14552" xr:uid="{00000000-0005-0000-0000-0000D8380000}"/>
    <cellStyle name="Финансовый 13" xfId="14553" xr:uid="{00000000-0005-0000-0000-0000D9380000}"/>
    <cellStyle name="Финансовый 13 2" xfId="14554" xr:uid="{00000000-0005-0000-0000-0000DA380000}"/>
    <cellStyle name="Финансовый 13 2 2" xfId="14555" xr:uid="{00000000-0005-0000-0000-0000DB380000}"/>
    <cellStyle name="Финансовый 14" xfId="14556" xr:uid="{00000000-0005-0000-0000-0000DC380000}"/>
    <cellStyle name="Финансовый 14 2" xfId="14557" xr:uid="{00000000-0005-0000-0000-0000DD380000}"/>
    <cellStyle name="Финансовый 15" xfId="14558" xr:uid="{00000000-0005-0000-0000-0000DE380000}"/>
    <cellStyle name="Финансовый 15 2" xfId="14559" xr:uid="{00000000-0005-0000-0000-0000DF380000}"/>
    <cellStyle name="Финансовый 16" xfId="14560" xr:uid="{00000000-0005-0000-0000-0000E0380000}"/>
    <cellStyle name="Финансовый 17" xfId="14561" xr:uid="{00000000-0005-0000-0000-0000E1380000}"/>
    <cellStyle name="Финансовый 18" xfId="14562" xr:uid="{00000000-0005-0000-0000-0000E2380000}"/>
    <cellStyle name="Финансовый 19" xfId="14563" xr:uid="{00000000-0005-0000-0000-0000E3380000}"/>
    <cellStyle name="Финансовый 2" xfId="14564" xr:uid="{00000000-0005-0000-0000-0000E4380000}"/>
    <cellStyle name="Финансовый 2 10" xfId="14565" xr:uid="{00000000-0005-0000-0000-0000E5380000}"/>
    <cellStyle name="Финансовый 2 10 2" xfId="14566" xr:uid="{00000000-0005-0000-0000-0000E6380000}"/>
    <cellStyle name="Финансовый 2 10 2 2" xfId="14567" xr:uid="{00000000-0005-0000-0000-0000E7380000}"/>
    <cellStyle name="Финансовый 2 10 3" xfId="14568" xr:uid="{00000000-0005-0000-0000-0000E8380000}"/>
    <cellStyle name="Финансовый 2 10 4" xfId="14569" xr:uid="{00000000-0005-0000-0000-0000E9380000}"/>
    <cellStyle name="Финансовый 2 10 5" xfId="14570" xr:uid="{00000000-0005-0000-0000-0000EA380000}"/>
    <cellStyle name="Финансовый 2 10 6" xfId="14571" xr:uid="{00000000-0005-0000-0000-0000EB380000}"/>
    <cellStyle name="Финансовый 2 10 7" xfId="14572" xr:uid="{00000000-0005-0000-0000-0000EC380000}"/>
    <cellStyle name="Финансовый 2 10 8" xfId="14573" xr:uid="{00000000-0005-0000-0000-0000ED380000}"/>
    <cellStyle name="Финансовый 2 10 9" xfId="14574" xr:uid="{00000000-0005-0000-0000-0000EE380000}"/>
    <cellStyle name="Финансовый 2 11" xfId="14575" xr:uid="{00000000-0005-0000-0000-0000EF380000}"/>
    <cellStyle name="Финансовый 2 12" xfId="14576" xr:uid="{00000000-0005-0000-0000-0000F0380000}"/>
    <cellStyle name="Финансовый 2 13" xfId="14577" xr:uid="{00000000-0005-0000-0000-0000F1380000}"/>
    <cellStyle name="Финансовый 2 14" xfId="14578" xr:uid="{00000000-0005-0000-0000-0000F2380000}"/>
    <cellStyle name="Финансовый 2 14 2" xfId="14579" xr:uid="{00000000-0005-0000-0000-0000F3380000}"/>
    <cellStyle name="Финансовый 2 15" xfId="14580" xr:uid="{00000000-0005-0000-0000-0000F4380000}"/>
    <cellStyle name="Финансовый 2 15 2" xfId="14581" xr:uid="{00000000-0005-0000-0000-0000F5380000}"/>
    <cellStyle name="Финансовый 2 16" xfId="14582" xr:uid="{00000000-0005-0000-0000-0000F6380000}"/>
    <cellStyle name="Финансовый 2 17" xfId="14583" xr:uid="{00000000-0005-0000-0000-0000F7380000}"/>
    <cellStyle name="Финансовый 2 18" xfId="14584" xr:uid="{00000000-0005-0000-0000-0000F8380000}"/>
    <cellStyle name="Финансовый 2 19" xfId="14585" xr:uid="{00000000-0005-0000-0000-0000F9380000}"/>
    <cellStyle name="Финансовый 2 2" xfId="14586" xr:uid="{00000000-0005-0000-0000-0000FA380000}"/>
    <cellStyle name="Финансовый 2 2 2" xfId="14587" xr:uid="{00000000-0005-0000-0000-0000FB380000}"/>
    <cellStyle name="Финансовый 2 2 2 2" xfId="14588" xr:uid="{00000000-0005-0000-0000-0000FC380000}"/>
    <cellStyle name="Финансовый 2 2 3" xfId="14589" xr:uid="{00000000-0005-0000-0000-0000FD380000}"/>
    <cellStyle name="Финансовый 2 2 4" xfId="14590" xr:uid="{00000000-0005-0000-0000-0000FE380000}"/>
    <cellStyle name="Финансовый 2 2 5" xfId="14591" xr:uid="{00000000-0005-0000-0000-0000FF380000}"/>
    <cellStyle name="Финансовый 2 2 6" xfId="14592" xr:uid="{00000000-0005-0000-0000-000000390000}"/>
    <cellStyle name="Финансовый 2 2 7" xfId="14593" xr:uid="{00000000-0005-0000-0000-000001390000}"/>
    <cellStyle name="Финансовый 2 2 8" xfId="14594" xr:uid="{00000000-0005-0000-0000-000002390000}"/>
    <cellStyle name="Финансовый 2 2 9" xfId="14595" xr:uid="{00000000-0005-0000-0000-000003390000}"/>
    <cellStyle name="Финансовый 2 20" xfId="14596" xr:uid="{00000000-0005-0000-0000-000004390000}"/>
    <cellStyle name="Финансовый 2 21" xfId="14597" xr:uid="{00000000-0005-0000-0000-000005390000}"/>
    <cellStyle name="Финансовый 2 22" xfId="14598" xr:uid="{00000000-0005-0000-0000-000006390000}"/>
    <cellStyle name="Финансовый 2 23" xfId="14599" xr:uid="{00000000-0005-0000-0000-000007390000}"/>
    <cellStyle name="Финансовый 2 24" xfId="14600" xr:uid="{00000000-0005-0000-0000-000008390000}"/>
    <cellStyle name="Финансовый 2 25" xfId="14601" xr:uid="{00000000-0005-0000-0000-000009390000}"/>
    <cellStyle name="Финансовый 2 26" xfId="14602" xr:uid="{00000000-0005-0000-0000-00000A390000}"/>
    <cellStyle name="Финансовый 2 3" xfId="14603" xr:uid="{00000000-0005-0000-0000-00000B390000}"/>
    <cellStyle name="Финансовый 2 3 2" xfId="14604" xr:uid="{00000000-0005-0000-0000-00000C390000}"/>
    <cellStyle name="Финансовый 2 3 3" xfId="14605" xr:uid="{00000000-0005-0000-0000-00000D390000}"/>
    <cellStyle name="Финансовый 2 3 4" xfId="14606" xr:uid="{00000000-0005-0000-0000-00000E390000}"/>
    <cellStyle name="Финансовый 2 4" xfId="14607" xr:uid="{00000000-0005-0000-0000-00000F390000}"/>
    <cellStyle name="Финансовый 2 4 2" xfId="14608" xr:uid="{00000000-0005-0000-0000-000010390000}"/>
    <cellStyle name="Финансовый 2 5" xfId="14609" xr:uid="{00000000-0005-0000-0000-000011390000}"/>
    <cellStyle name="Финансовый 2 5 2" xfId="14610" xr:uid="{00000000-0005-0000-0000-000012390000}"/>
    <cellStyle name="Финансовый 2 6" xfId="14611" xr:uid="{00000000-0005-0000-0000-000013390000}"/>
    <cellStyle name="Финансовый 2 6 2" xfId="14612" xr:uid="{00000000-0005-0000-0000-000014390000}"/>
    <cellStyle name="Финансовый 2 7" xfId="14613" xr:uid="{00000000-0005-0000-0000-000015390000}"/>
    <cellStyle name="Финансовый 2 7 2" xfId="14614" xr:uid="{00000000-0005-0000-0000-000016390000}"/>
    <cellStyle name="Финансовый 2 8" xfId="14615" xr:uid="{00000000-0005-0000-0000-000017390000}"/>
    <cellStyle name="Финансовый 2 8 2" xfId="14616" xr:uid="{00000000-0005-0000-0000-000018390000}"/>
    <cellStyle name="Финансовый 2 9" xfId="14617" xr:uid="{00000000-0005-0000-0000-000019390000}"/>
    <cellStyle name="Финансовый 2 9 2" xfId="14618" xr:uid="{00000000-0005-0000-0000-00001A390000}"/>
    <cellStyle name="Финансовый 2_46EE.2011(v1.0)" xfId="14619" xr:uid="{00000000-0005-0000-0000-00001B390000}"/>
    <cellStyle name="Финансовый 20" xfId="14620" xr:uid="{00000000-0005-0000-0000-00001C390000}"/>
    <cellStyle name="Финансовый 21" xfId="14621" xr:uid="{00000000-0005-0000-0000-00001D390000}"/>
    <cellStyle name="Финансовый 22" xfId="14622" xr:uid="{00000000-0005-0000-0000-00001E390000}"/>
    <cellStyle name="Финансовый 23" xfId="14623" xr:uid="{00000000-0005-0000-0000-00001F390000}"/>
    <cellStyle name="Финансовый 24" xfId="14624" xr:uid="{00000000-0005-0000-0000-000020390000}"/>
    <cellStyle name="Финансовый 25" xfId="14625" xr:uid="{00000000-0005-0000-0000-000021390000}"/>
    <cellStyle name="Финансовый 26" xfId="14626" xr:uid="{00000000-0005-0000-0000-000022390000}"/>
    <cellStyle name="Финансовый 27" xfId="14627" xr:uid="{00000000-0005-0000-0000-000023390000}"/>
    <cellStyle name="Финансовый 28" xfId="14628" xr:uid="{00000000-0005-0000-0000-000024390000}"/>
    <cellStyle name="Финансовый 29" xfId="14629" xr:uid="{00000000-0005-0000-0000-000025390000}"/>
    <cellStyle name="Финансовый 3" xfId="14630" xr:uid="{00000000-0005-0000-0000-000026390000}"/>
    <cellStyle name="Финансовый 3 10" xfId="14631" xr:uid="{00000000-0005-0000-0000-000027390000}"/>
    <cellStyle name="Финансовый 3 11" xfId="14632" xr:uid="{00000000-0005-0000-0000-000028390000}"/>
    <cellStyle name="Финансовый 3 12" xfId="14633" xr:uid="{00000000-0005-0000-0000-000029390000}"/>
    <cellStyle name="Финансовый 3 13" xfId="14634" xr:uid="{00000000-0005-0000-0000-00002A390000}"/>
    <cellStyle name="Финансовый 3 14" xfId="14635" xr:uid="{00000000-0005-0000-0000-00002B390000}"/>
    <cellStyle name="Финансовый 3 15" xfId="14636" xr:uid="{00000000-0005-0000-0000-00002C390000}"/>
    <cellStyle name="Финансовый 3 16" xfId="14637" xr:uid="{00000000-0005-0000-0000-00002D390000}"/>
    <cellStyle name="Финансовый 3 17" xfId="14638" xr:uid="{00000000-0005-0000-0000-00002E390000}"/>
    <cellStyle name="Финансовый 3 18" xfId="14639" xr:uid="{00000000-0005-0000-0000-00002F390000}"/>
    <cellStyle name="Финансовый 3 19" xfId="14640" xr:uid="{00000000-0005-0000-0000-000030390000}"/>
    <cellStyle name="Финансовый 3 2" xfId="14641" xr:uid="{00000000-0005-0000-0000-000031390000}"/>
    <cellStyle name="Финансовый 3 2 2" xfId="14642" xr:uid="{00000000-0005-0000-0000-000032390000}"/>
    <cellStyle name="Финансовый 3 20" xfId="14643" xr:uid="{00000000-0005-0000-0000-000033390000}"/>
    <cellStyle name="Финансовый 3 21" xfId="14644" xr:uid="{00000000-0005-0000-0000-000034390000}"/>
    <cellStyle name="Финансовый 3 22" xfId="14645" xr:uid="{00000000-0005-0000-0000-000035390000}"/>
    <cellStyle name="Финансовый 3 23" xfId="14646" xr:uid="{00000000-0005-0000-0000-000036390000}"/>
    <cellStyle name="Финансовый 3 24" xfId="14647" xr:uid="{00000000-0005-0000-0000-000037390000}"/>
    <cellStyle name="Финансовый 3 25" xfId="14648" xr:uid="{00000000-0005-0000-0000-000038390000}"/>
    <cellStyle name="Финансовый 3 26" xfId="14649" xr:uid="{00000000-0005-0000-0000-000039390000}"/>
    <cellStyle name="Финансовый 3 3" xfId="14650" xr:uid="{00000000-0005-0000-0000-00003A390000}"/>
    <cellStyle name="Финансовый 3 3 2" xfId="14651" xr:uid="{00000000-0005-0000-0000-00003B390000}"/>
    <cellStyle name="Финансовый 3 3 3" xfId="14652" xr:uid="{00000000-0005-0000-0000-00003C390000}"/>
    <cellStyle name="Финансовый 3 4" xfId="14653" xr:uid="{00000000-0005-0000-0000-00003D390000}"/>
    <cellStyle name="Финансовый 3 4 2" xfId="14654" xr:uid="{00000000-0005-0000-0000-00003E390000}"/>
    <cellStyle name="Финансовый 3 4 3" xfId="14655" xr:uid="{00000000-0005-0000-0000-00003F390000}"/>
    <cellStyle name="Финансовый 3 5" xfId="14656" xr:uid="{00000000-0005-0000-0000-000040390000}"/>
    <cellStyle name="Финансовый 3 5 2" xfId="14657" xr:uid="{00000000-0005-0000-0000-000041390000}"/>
    <cellStyle name="Финансовый 3 6" xfId="14658" xr:uid="{00000000-0005-0000-0000-000042390000}"/>
    <cellStyle name="Финансовый 3 7" xfId="14659" xr:uid="{00000000-0005-0000-0000-000043390000}"/>
    <cellStyle name="Финансовый 3 8" xfId="14660" xr:uid="{00000000-0005-0000-0000-000044390000}"/>
    <cellStyle name="Финансовый 3 9" xfId="14661" xr:uid="{00000000-0005-0000-0000-000045390000}"/>
    <cellStyle name="Финансовый 30" xfId="14662" xr:uid="{00000000-0005-0000-0000-000046390000}"/>
    <cellStyle name="Финансовый 31" xfId="14663" xr:uid="{00000000-0005-0000-0000-000047390000}"/>
    <cellStyle name="Финансовый 32" xfId="14664" xr:uid="{00000000-0005-0000-0000-000048390000}"/>
    <cellStyle name="Финансовый 33" xfId="14665" xr:uid="{00000000-0005-0000-0000-000049390000}"/>
    <cellStyle name="Финансовый 34" xfId="14666" xr:uid="{00000000-0005-0000-0000-00004A390000}"/>
    <cellStyle name="Финансовый 35" xfId="14667" xr:uid="{00000000-0005-0000-0000-00004B390000}"/>
    <cellStyle name="Финансовый 36" xfId="14668" xr:uid="{00000000-0005-0000-0000-00004C390000}"/>
    <cellStyle name="Финансовый 37" xfId="14669" xr:uid="{00000000-0005-0000-0000-00004D390000}"/>
    <cellStyle name="Финансовый 38" xfId="14670" xr:uid="{00000000-0005-0000-0000-00004E390000}"/>
    <cellStyle name="Финансовый 39" xfId="14671" xr:uid="{00000000-0005-0000-0000-00004F390000}"/>
    <cellStyle name="Финансовый 4" xfId="14672" xr:uid="{00000000-0005-0000-0000-000050390000}"/>
    <cellStyle name="Финансовый 4 10" xfId="14673" xr:uid="{00000000-0005-0000-0000-000051390000}"/>
    <cellStyle name="Финансовый 4 11" xfId="14674" xr:uid="{00000000-0005-0000-0000-000052390000}"/>
    <cellStyle name="Финансовый 4 2" xfId="14675" xr:uid="{00000000-0005-0000-0000-000053390000}"/>
    <cellStyle name="Финансовый 4 2 2" xfId="14676" xr:uid="{00000000-0005-0000-0000-000054390000}"/>
    <cellStyle name="Финансовый 4 2 3" xfId="14677" xr:uid="{00000000-0005-0000-0000-000055390000}"/>
    <cellStyle name="Финансовый 4 2 4" xfId="14678" xr:uid="{00000000-0005-0000-0000-000056390000}"/>
    <cellStyle name="Финансовый 4 2 5" xfId="14679" xr:uid="{00000000-0005-0000-0000-000057390000}"/>
    <cellStyle name="Финансовый 4 2 6" xfId="14680" xr:uid="{00000000-0005-0000-0000-000058390000}"/>
    <cellStyle name="Финансовый 4 2 7" xfId="14681" xr:uid="{00000000-0005-0000-0000-000059390000}"/>
    <cellStyle name="Финансовый 4 2 8" xfId="14682" xr:uid="{00000000-0005-0000-0000-00005A390000}"/>
    <cellStyle name="Финансовый 4 2 9" xfId="14683" xr:uid="{00000000-0005-0000-0000-00005B390000}"/>
    <cellStyle name="Финансовый 4 3" xfId="14684" xr:uid="{00000000-0005-0000-0000-00005C390000}"/>
    <cellStyle name="Финансовый 4 4" xfId="14685" xr:uid="{00000000-0005-0000-0000-00005D390000}"/>
    <cellStyle name="Финансовый 4 4 2" xfId="14686" xr:uid="{00000000-0005-0000-0000-00005E390000}"/>
    <cellStyle name="Финансовый 4 5" xfId="14687" xr:uid="{00000000-0005-0000-0000-00005F390000}"/>
    <cellStyle name="Финансовый 4 6" xfId="14688" xr:uid="{00000000-0005-0000-0000-000060390000}"/>
    <cellStyle name="Финансовый 4 7" xfId="14689" xr:uid="{00000000-0005-0000-0000-000061390000}"/>
    <cellStyle name="Финансовый 4 8" xfId="14690" xr:uid="{00000000-0005-0000-0000-000062390000}"/>
    <cellStyle name="Финансовый 4 9" xfId="14691" xr:uid="{00000000-0005-0000-0000-000063390000}"/>
    <cellStyle name="Финансовый 4_ТМ передача 31.03.2011 (Морд)" xfId="14692" xr:uid="{00000000-0005-0000-0000-000064390000}"/>
    <cellStyle name="Финансовый 40" xfId="14693" xr:uid="{00000000-0005-0000-0000-000065390000}"/>
    <cellStyle name="Финансовый 41" xfId="14694" xr:uid="{00000000-0005-0000-0000-000066390000}"/>
    <cellStyle name="Финансовый 42" xfId="14695" xr:uid="{00000000-0005-0000-0000-000067390000}"/>
    <cellStyle name="Финансовый 43" xfId="14696" xr:uid="{00000000-0005-0000-0000-000068390000}"/>
    <cellStyle name="Финансовый 44" xfId="14697" xr:uid="{00000000-0005-0000-0000-000069390000}"/>
    <cellStyle name="Финансовый 45" xfId="14698" xr:uid="{00000000-0005-0000-0000-00006A390000}"/>
    <cellStyle name="Финансовый 46" xfId="14699" xr:uid="{00000000-0005-0000-0000-00006B390000}"/>
    <cellStyle name="Финансовый 47" xfId="14700" xr:uid="{00000000-0005-0000-0000-00006C390000}"/>
    <cellStyle name="Финансовый 48" xfId="14701" xr:uid="{00000000-0005-0000-0000-00006D390000}"/>
    <cellStyle name="Финансовый 49" xfId="14702" xr:uid="{00000000-0005-0000-0000-00006E390000}"/>
    <cellStyle name="Финансовый 5" xfId="14703" xr:uid="{00000000-0005-0000-0000-00006F390000}"/>
    <cellStyle name="Финансовый 5 2" xfId="14704" xr:uid="{00000000-0005-0000-0000-000070390000}"/>
    <cellStyle name="Финансовый 5 2 2" xfId="14705" xr:uid="{00000000-0005-0000-0000-000071390000}"/>
    <cellStyle name="Финансовый 5 2 3" xfId="14706" xr:uid="{00000000-0005-0000-0000-000072390000}"/>
    <cellStyle name="Финансовый 5 2 4" xfId="14707" xr:uid="{00000000-0005-0000-0000-000073390000}"/>
    <cellStyle name="Финансовый 5 2 5" xfId="14708" xr:uid="{00000000-0005-0000-0000-000074390000}"/>
    <cellStyle name="Финансовый 5 2 6" xfId="14709" xr:uid="{00000000-0005-0000-0000-000075390000}"/>
    <cellStyle name="Финансовый 5 2 7" xfId="14710" xr:uid="{00000000-0005-0000-0000-000076390000}"/>
    <cellStyle name="Финансовый 5 3" xfId="14711" xr:uid="{00000000-0005-0000-0000-000077390000}"/>
    <cellStyle name="Финансовый 5 4" xfId="14712" xr:uid="{00000000-0005-0000-0000-000078390000}"/>
    <cellStyle name="Финансовый 50" xfId="14713" xr:uid="{00000000-0005-0000-0000-000079390000}"/>
    <cellStyle name="Финансовый 51" xfId="14714" xr:uid="{00000000-0005-0000-0000-00007A390000}"/>
    <cellStyle name="Финансовый 52" xfId="14715" xr:uid="{00000000-0005-0000-0000-00007B390000}"/>
    <cellStyle name="Финансовый 53" xfId="14716" xr:uid="{00000000-0005-0000-0000-00007C390000}"/>
    <cellStyle name="Финансовый 54" xfId="14717" xr:uid="{00000000-0005-0000-0000-00007D390000}"/>
    <cellStyle name="Финансовый 55" xfId="14718" xr:uid="{00000000-0005-0000-0000-00007E390000}"/>
    <cellStyle name="Финансовый 56" xfId="14719" xr:uid="{00000000-0005-0000-0000-00007F390000}"/>
    <cellStyle name="Финансовый 6" xfId="14720" xr:uid="{00000000-0005-0000-0000-000080390000}"/>
    <cellStyle name="Финансовый 6 2" xfId="14721" xr:uid="{00000000-0005-0000-0000-000081390000}"/>
    <cellStyle name="Финансовый 6 2 2" xfId="14722" xr:uid="{00000000-0005-0000-0000-000082390000}"/>
    <cellStyle name="Финансовый 6 3" xfId="14723" xr:uid="{00000000-0005-0000-0000-000083390000}"/>
    <cellStyle name="Финансовый 6 3 2" xfId="14724" xr:uid="{00000000-0005-0000-0000-000084390000}"/>
    <cellStyle name="Финансовый 6 4" xfId="14725" xr:uid="{00000000-0005-0000-0000-000085390000}"/>
    <cellStyle name="Финансовый 6 5" xfId="14726" xr:uid="{00000000-0005-0000-0000-000086390000}"/>
    <cellStyle name="Финансовый 6 6" xfId="14727" xr:uid="{00000000-0005-0000-0000-000087390000}"/>
    <cellStyle name="Финансовый 6 7" xfId="14728" xr:uid="{00000000-0005-0000-0000-000088390000}"/>
    <cellStyle name="Финансовый 7" xfId="14729" xr:uid="{00000000-0005-0000-0000-000089390000}"/>
    <cellStyle name="Финансовый 7 2" xfId="14730" xr:uid="{00000000-0005-0000-0000-00008A390000}"/>
    <cellStyle name="Финансовый 7 3" xfId="14731" xr:uid="{00000000-0005-0000-0000-00008B390000}"/>
    <cellStyle name="Финансовый 8" xfId="14732" xr:uid="{00000000-0005-0000-0000-00008C390000}"/>
    <cellStyle name="Финансовый 8 2" xfId="14733" xr:uid="{00000000-0005-0000-0000-00008D390000}"/>
    <cellStyle name="Финансовый 9" xfId="14734" xr:uid="{00000000-0005-0000-0000-00008E390000}"/>
    <cellStyle name="Финансовый 9 2" xfId="14735" xr:uid="{00000000-0005-0000-0000-00008F390000}"/>
    <cellStyle name="Формула" xfId="14736" xr:uid="{00000000-0005-0000-0000-000090390000}"/>
    <cellStyle name="Формула 2" xfId="14737" xr:uid="{00000000-0005-0000-0000-000091390000}"/>
    <cellStyle name="Формула 2 2" xfId="14738" xr:uid="{00000000-0005-0000-0000-000092390000}"/>
    <cellStyle name="Формула 3" xfId="14739" xr:uid="{00000000-0005-0000-0000-000093390000}"/>
    <cellStyle name="Формула 3 2" xfId="14740" xr:uid="{00000000-0005-0000-0000-000094390000}"/>
    <cellStyle name="Формула 3 3" xfId="14741" xr:uid="{00000000-0005-0000-0000-000095390000}"/>
    <cellStyle name="Формула 3 4" xfId="14742" xr:uid="{00000000-0005-0000-0000-000096390000}"/>
    <cellStyle name="Формула 4" xfId="14743" xr:uid="{00000000-0005-0000-0000-000097390000}"/>
    <cellStyle name="Формула 4 10" xfId="14744" xr:uid="{00000000-0005-0000-0000-000098390000}"/>
    <cellStyle name="Формула 4 11" xfId="14745" xr:uid="{00000000-0005-0000-0000-000099390000}"/>
    <cellStyle name="Формула 4 12" xfId="14746" xr:uid="{00000000-0005-0000-0000-00009A390000}"/>
    <cellStyle name="Формула 4 13" xfId="14747" xr:uid="{00000000-0005-0000-0000-00009B390000}"/>
    <cellStyle name="Формула 4 14" xfId="14748" xr:uid="{00000000-0005-0000-0000-00009C390000}"/>
    <cellStyle name="Формула 4 15" xfId="14749" xr:uid="{00000000-0005-0000-0000-00009D390000}"/>
    <cellStyle name="Формула 4 2" xfId="14750" xr:uid="{00000000-0005-0000-0000-00009E390000}"/>
    <cellStyle name="Формула 4 3" xfId="14751" xr:uid="{00000000-0005-0000-0000-00009F390000}"/>
    <cellStyle name="Формула 4 4" xfId="14752" xr:uid="{00000000-0005-0000-0000-0000A0390000}"/>
    <cellStyle name="Формула 4 5" xfId="14753" xr:uid="{00000000-0005-0000-0000-0000A1390000}"/>
    <cellStyle name="Формула 4 6" xfId="14754" xr:uid="{00000000-0005-0000-0000-0000A2390000}"/>
    <cellStyle name="Формула 4 7" xfId="14755" xr:uid="{00000000-0005-0000-0000-0000A3390000}"/>
    <cellStyle name="Формула 4 8" xfId="14756" xr:uid="{00000000-0005-0000-0000-0000A4390000}"/>
    <cellStyle name="Формула 4 9" xfId="14757" xr:uid="{00000000-0005-0000-0000-0000A5390000}"/>
    <cellStyle name="Формула 5" xfId="14758" xr:uid="{00000000-0005-0000-0000-0000A6390000}"/>
    <cellStyle name="Формула 5 2" xfId="14759" xr:uid="{00000000-0005-0000-0000-0000A7390000}"/>
    <cellStyle name="Формула 5 3" xfId="14760" xr:uid="{00000000-0005-0000-0000-0000A8390000}"/>
    <cellStyle name="Формула 5 4" xfId="14761" xr:uid="{00000000-0005-0000-0000-0000A9390000}"/>
    <cellStyle name="Формула 5 5" xfId="14762" xr:uid="{00000000-0005-0000-0000-0000AA390000}"/>
    <cellStyle name="Формула 6" xfId="14763" xr:uid="{00000000-0005-0000-0000-0000AB390000}"/>
    <cellStyle name="Формула 7" xfId="14764" xr:uid="{00000000-0005-0000-0000-0000AC390000}"/>
    <cellStyle name="Формула_5" xfId="14765" xr:uid="{00000000-0005-0000-0000-0000AD390000}"/>
    <cellStyle name="ФормулаВБ" xfId="14766" xr:uid="{00000000-0005-0000-0000-0000AE390000}"/>
    <cellStyle name="ФормулаВБ 10" xfId="14767" xr:uid="{00000000-0005-0000-0000-0000AF390000}"/>
    <cellStyle name="ФормулаВБ 11" xfId="14768" xr:uid="{00000000-0005-0000-0000-0000B0390000}"/>
    <cellStyle name="ФормулаВБ 12" xfId="14769" xr:uid="{00000000-0005-0000-0000-0000B1390000}"/>
    <cellStyle name="ФормулаВБ 13" xfId="14770" xr:uid="{00000000-0005-0000-0000-0000B2390000}"/>
    <cellStyle name="ФормулаВБ 14" xfId="14771" xr:uid="{00000000-0005-0000-0000-0000B3390000}"/>
    <cellStyle name="ФормулаВБ 15" xfId="14772" xr:uid="{00000000-0005-0000-0000-0000B4390000}"/>
    <cellStyle name="ФормулаВБ 16" xfId="14773" xr:uid="{00000000-0005-0000-0000-0000B5390000}"/>
    <cellStyle name="ФормулаВБ 17" xfId="14774" xr:uid="{00000000-0005-0000-0000-0000B6390000}"/>
    <cellStyle name="ФормулаВБ 18" xfId="14775" xr:uid="{00000000-0005-0000-0000-0000B7390000}"/>
    <cellStyle name="ФормулаВБ 19" xfId="14776" xr:uid="{00000000-0005-0000-0000-0000B8390000}"/>
    <cellStyle name="ФормулаВБ 2" xfId="14777" xr:uid="{00000000-0005-0000-0000-0000B9390000}"/>
    <cellStyle name="ФормулаВБ 2 10" xfId="14778" xr:uid="{00000000-0005-0000-0000-0000BA390000}"/>
    <cellStyle name="ФормулаВБ 2 11" xfId="14779" xr:uid="{00000000-0005-0000-0000-0000BB390000}"/>
    <cellStyle name="ФормулаВБ 2 12" xfId="14780" xr:uid="{00000000-0005-0000-0000-0000BC390000}"/>
    <cellStyle name="ФормулаВБ 2 13" xfId="14781" xr:uid="{00000000-0005-0000-0000-0000BD390000}"/>
    <cellStyle name="ФормулаВБ 2 14" xfId="14782" xr:uid="{00000000-0005-0000-0000-0000BE390000}"/>
    <cellStyle name="ФормулаВБ 2 15" xfId="14783" xr:uid="{00000000-0005-0000-0000-0000BF390000}"/>
    <cellStyle name="ФормулаВБ 2 16" xfId="14784" xr:uid="{00000000-0005-0000-0000-0000C0390000}"/>
    <cellStyle name="ФормулаВБ 2 17" xfId="14785" xr:uid="{00000000-0005-0000-0000-0000C1390000}"/>
    <cellStyle name="ФормулаВБ 2 18" xfId="14786" xr:uid="{00000000-0005-0000-0000-0000C2390000}"/>
    <cellStyle name="ФормулаВБ 2 19" xfId="14787" xr:uid="{00000000-0005-0000-0000-0000C3390000}"/>
    <cellStyle name="ФормулаВБ 2 2" xfId="14788" xr:uid="{00000000-0005-0000-0000-0000C4390000}"/>
    <cellStyle name="ФормулаВБ 2 20" xfId="14789" xr:uid="{00000000-0005-0000-0000-0000C5390000}"/>
    <cellStyle name="ФормулаВБ 2 21" xfId="14790" xr:uid="{00000000-0005-0000-0000-0000C6390000}"/>
    <cellStyle name="ФормулаВБ 2 22" xfId="14791" xr:uid="{00000000-0005-0000-0000-0000C7390000}"/>
    <cellStyle name="ФормулаВБ 2 3" xfId="14792" xr:uid="{00000000-0005-0000-0000-0000C8390000}"/>
    <cellStyle name="ФормулаВБ 2 4" xfId="14793" xr:uid="{00000000-0005-0000-0000-0000C9390000}"/>
    <cellStyle name="ФормулаВБ 2 5" xfId="14794" xr:uid="{00000000-0005-0000-0000-0000CA390000}"/>
    <cellStyle name="ФормулаВБ 2 6" xfId="14795" xr:uid="{00000000-0005-0000-0000-0000CB390000}"/>
    <cellStyle name="ФормулаВБ 2 7" xfId="14796" xr:uid="{00000000-0005-0000-0000-0000CC390000}"/>
    <cellStyle name="ФормулаВБ 2 8" xfId="14797" xr:uid="{00000000-0005-0000-0000-0000CD390000}"/>
    <cellStyle name="ФормулаВБ 2 9" xfId="14798" xr:uid="{00000000-0005-0000-0000-0000CE390000}"/>
    <cellStyle name="ФормулаВБ 20" xfId="14799" xr:uid="{00000000-0005-0000-0000-0000CF390000}"/>
    <cellStyle name="ФормулаВБ 21" xfId="14800" xr:uid="{00000000-0005-0000-0000-0000D0390000}"/>
    <cellStyle name="ФормулаВБ 22" xfId="14801" xr:uid="{00000000-0005-0000-0000-0000D1390000}"/>
    <cellStyle name="ФормулаВБ 23" xfId="14802" xr:uid="{00000000-0005-0000-0000-0000D2390000}"/>
    <cellStyle name="ФормулаВБ 24" xfId="14803" xr:uid="{00000000-0005-0000-0000-0000D3390000}"/>
    <cellStyle name="ФормулаВБ 25" xfId="14804" xr:uid="{00000000-0005-0000-0000-0000D4390000}"/>
    <cellStyle name="ФормулаВБ 26" xfId="14805" xr:uid="{00000000-0005-0000-0000-0000D5390000}"/>
    <cellStyle name="ФормулаВБ 27" xfId="14806" xr:uid="{00000000-0005-0000-0000-0000D6390000}"/>
    <cellStyle name="ФормулаВБ 28" xfId="14807" xr:uid="{00000000-0005-0000-0000-0000D7390000}"/>
    <cellStyle name="ФормулаВБ 29" xfId="14808" xr:uid="{00000000-0005-0000-0000-0000D8390000}"/>
    <cellStyle name="ФормулаВБ 3" xfId="14809" xr:uid="{00000000-0005-0000-0000-0000D9390000}"/>
    <cellStyle name="ФормулаВБ 3 10" xfId="14810" xr:uid="{00000000-0005-0000-0000-0000DA390000}"/>
    <cellStyle name="ФормулаВБ 3 11" xfId="14811" xr:uid="{00000000-0005-0000-0000-0000DB390000}"/>
    <cellStyle name="ФормулаВБ 3 12" xfId="14812" xr:uid="{00000000-0005-0000-0000-0000DC390000}"/>
    <cellStyle name="ФормулаВБ 3 13" xfId="14813" xr:uid="{00000000-0005-0000-0000-0000DD390000}"/>
    <cellStyle name="ФормулаВБ 3 14" xfId="14814" xr:uid="{00000000-0005-0000-0000-0000DE390000}"/>
    <cellStyle name="ФормулаВБ 3 15" xfId="14815" xr:uid="{00000000-0005-0000-0000-0000DF390000}"/>
    <cellStyle name="ФормулаВБ 3 16" xfId="14816" xr:uid="{00000000-0005-0000-0000-0000E0390000}"/>
    <cellStyle name="ФормулаВБ 3 17" xfId="14817" xr:uid="{00000000-0005-0000-0000-0000E1390000}"/>
    <cellStyle name="ФормулаВБ 3 18" xfId="14818" xr:uid="{00000000-0005-0000-0000-0000E2390000}"/>
    <cellStyle name="ФормулаВБ 3 19" xfId="14819" xr:uid="{00000000-0005-0000-0000-0000E3390000}"/>
    <cellStyle name="ФормулаВБ 3 2" xfId="14820" xr:uid="{00000000-0005-0000-0000-0000E4390000}"/>
    <cellStyle name="ФормулаВБ 3 20" xfId="14821" xr:uid="{00000000-0005-0000-0000-0000E5390000}"/>
    <cellStyle name="ФормулаВБ 3 21" xfId="14822" xr:uid="{00000000-0005-0000-0000-0000E6390000}"/>
    <cellStyle name="ФормулаВБ 3 22" xfId="14823" xr:uid="{00000000-0005-0000-0000-0000E7390000}"/>
    <cellStyle name="ФормулаВБ 3 3" xfId="14824" xr:uid="{00000000-0005-0000-0000-0000E8390000}"/>
    <cellStyle name="ФормулаВБ 3 4" xfId="14825" xr:uid="{00000000-0005-0000-0000-0000E9390000}"/>
    <cellStyle name="ФормулаВБ 3 5" xfId="14826" xr:uid="{00000000-0005-0000-0000-0000EA390000}"/>
    <cellStyle name="ФормулаВБ 3 6" xfId="14827" xr:uid="{00000000-0005-0000-0000-0000EB390000}"/>
    <cellStyle name="ФормулаВБ 3 7" xfId="14828" xr:uid="{00000000-0005-0000-0000-0000EC390000}"/>
    <cellStyle name="ФормулаВБ 3 8" xfId="14829" xr:uid="{00000000-0005-0000-0000-0000ED390000}"/>
    <cellStyle name="ФормулаВБ 3 9" xfId="14830" xr:uid="{00000000-0005-0000-0000-0000EE390000}"/>
    <cellStyle name="ФормулаВБ 30" xfId="14831" xr:uid="{00000000-0005-0000-0000-0000EF390000}"/>
    <cellStyle name="ФормулаВБ 31" xfId="14832" xr:uid="{00000000-0005-0000-0000-0000F0390000}"/>
    <cellStyle name="ФормулаВБ 4" xfId="14833" xr:uid="{00000000-0005-0000-0000-0000F1390000}"/>
    <cellStyle name="ФормулаВБ 4 10" xfId="14834" xr:uid="{00000000-0005-0000-0000-0000F2390000}"/>
    <cellStyle name="ФормулаВБ 4 11" xfId="14835" xr:uid="{00000000-0005-0000-0000-0000F3390000}"/>
    <cellStyle name="ФормулаВБ 4 12" xfId="14836" xr:uid="{00000000-0005-0000-0000-0000F4390000}"/>
    <cellStyle name="ФормулаВБ 4 13" xfId="14837" xr:uid="{00000000-0005-0000-0000-0000F5390000}"/>
    <cellStyle name="ФормулаВБ 4 14" xfId="14838" xr:uid="{00000000-0005-0000-0000-0000F6390000}"/>
    <cellStyle name="ФормулаВБ 4 15" xfId="14839" xr:uid="{00000000-0005-0000-0000-0000F7390000}"/>
    <cellStyle name="ФормулаВБ 4 16" xfId="14840" xr:uid="{00000000-0005-0000-0000-0000F8390000}"/>
    <cellStyle name="ФормулаВБ 4 17" xfId="14841" xr:uid="{00000000-0005-0000-0000-0000F9390000}"/>
    <cellStyle name="ФормулаВБ 4 18" xfId="14842" xr:uid="{00000000-0005-0000-0000-0000FA390000}"/>
    <cellStyle name="ФормулаВБ 4 19" xfId="14843" xr:uid="{00000000-0005-0000-0000-0000FB390000}"/>
    <cellStyle name="ФормулаВБ 4 2" xfId="14844" xr:uid="{00000000-0005-0000-0000-0000FC390000}"/>
    <cellStyle name="ФормулаВБ 4 20" xfId="14845" xr:uid="{00000000-0005-0000-0000-0000FD390000}"/>
    <cellStyle name="ФормулаВБ 4 21" xfId="14846" xr:uid="{00000000-0005-0000-0000-0000FE390000}"/>
    <cellStyle name="ФормулаВБ 4 22" xfId="14847" xr:uid="{00000000-0005-0000-0000-0000FF390000}"/>
    <cellStyle name="ФормулаВБ 4 3" xfId="14848" xr:uid="{00000000-0005-0000-0000-0000003A0000}"/>
    <cellStyle name="ФормулаВБ 4 4" xfId="14849" xr:uid="{00000000-0005-0000-0000-0000013A0000}"/>
    <cellStyle name="ФормулаВБ 4 5" xfId="14850" xr:uid="{00000000-0005-0000-0000-0000023A0000}"/>
    <cellStyle name="ФормулаВБ 4 6" xfId="14851" xr:uid="{00000000-0005-0000-0000-0000033A0000}"/>
    <cellStyle name="ФормулаВБ 4 7" xfId="14852" xr:uid="{00000000-0005-0000-0000-0000043A0000}"/>
    <cellStyle name="ФормулаВБ 4 8" xfId="14853" xr:uid="{00000000-0005-0000-0000-0000053A0000}"/>
    <cellStyle name="ФормулаВБ 4 9" xfId="14854" xr:uid="{00000000-0005-0000-0000-0000063A0000}"/>
    <cellStyle name="ФормулаВБ 5" xfId="14855" xr:uid="{00000000-0005-0000-0000-0000073A0000}"/>
    <cellStyle name="ФормулаВБ 5 10" xfId="14856" xr:uid="{00000000-0005-0000-0000-0000083A0000}"/>
    <cellStyle name="ФормулаВБ 5 11" xfId="14857" xr:uid="{00000000-0005-0000-0000-0000093A0000}"/>
    <cellStyle name="ФормулаВБ 5 12" xfId="14858" xr:uid="{00000000-0005-0000-0000-00000A3A0000}"/>
    <cellStyle name="ФормулаВБ 5 13" xfId="14859" xr:uid="{00000000-0005-0000-0000-00000B3A0000}"/>
    <cellStyle name="ФормулаВБ 5 14" xfId="14860" xr:uid="{00000000-0005-0000-0000-00000C3A0000}"/>
    <cellStyle name="ФормулаВБ 5 15" xfId="14861" xr:uid="{00000000-0005-0000-0000-00000D3A0000}"/>
    <cellStyle name="ФормулаВБ 5 16" xfId="14862" xr:uid="{00000000-0005-0000-0000-00000E3A0000}"/>
    <cellStyle name="ФормулаВБ 5 17" xfId="14863" xr:uid="{00000000-0005-0000-0000-00000F3A0000}"/>
    <cellStyle name="ФормулаВБ 5 18" xfId="14864" xr:uid="{00000000-0005-0000-0000-0000103A0000}"/>
    <cellStyle name="ФормулаВБ 5 19" xfId="14865" xr:uid="{00000000-0005-0000-0000-0000113A0000}"/>
    <cellStyle name="ФормулаВБ 5 2" xfId="14866" xr:uid="{00000000-0005-0000-0000-0000123A0000}"/>
    <cellStyle name="ФормулаВБ 5 20" xfId="14867" xr:uid="{00000000-0005-0000-0000-0000133A0000}"/>
    <cellStyle name="ФормулаВБ 5 21" xfId="14868" xr:uid="{00000000-0005-0000-0000-0000143A0000}"/>
    <cellStyle name="ФормулаВБ 5 22" xfId="14869" xr:uid="{00000000-0005-0000-0000-0000153A0000}"/>
    <cellStyle name="ФормулаВБ 5 3" xfId="14870" xr:uid="{00000000-0005-0000-0000-0000163A0000}"/>
    <cellStyle name="ФормулаВБ 5 4" xfId="14871" xr:uid="{00000000-0005-0000-0000-0000173A0000}"/>
    <cellStyle name="ФормулаВБ 5 5" xfId="14872" xr:uid="{00000000-0005-0000-0000-0000183A0000}"/>
    <cellStyle name="ФормулаВБ 5 6" xfId="14873" xr:uid="{00000000-0005-0000-0000-0000193A0000}"/>
    <cellStyle name="ФормулаВБ 5 7" xfId="14874" xr:uid="{00000000-0005-0000-0000-00001A3A0000}"/>
    <cellStyle name="ФормулаВБ 5 8" xfId="14875" xr:uid="{00000000-0005-0000-0000-00001B3A0000}"/>
    <cellStyle name="ФормулаВБ 5 9" xfId="14876" xr:uid="{00000000-0005-0000-0000-00001C3A0000}"/>
    <cellStyle name="ФормулаВБ 6" xfId="14877" xr:uid="{00000000-0005-0000-0000-00001D3A0000}"/>
    <cellStyle name="ФормулаВБ 6 10" xfId="14878" xr:uid="{00000000-0005-0000-0000-00001E3A0000}"/>
    <cellStyle name="ФормулаВБ 6 11" xfId="14879" xr:uid="{00000000-0005-0000-0000-00001F3A0000}"/>
    <cellStyle name="ФормулаВБ 6 12" xfId="14880" xr:uid="{00000000-0005-0000-0000-0000203A0000}"/>
    <cellStyle name="ФормулаВБ 6 13" xfId="14881" xr:uid="{00000000-0005-0000-0000-0000213A0000}"/>
    <cellStyle name="ФормулаВБ 6 14" xfId="14882" xr:uid="{00000000-0005-0000-0000-0000223A0000}"/>
    <cellStyle name="ФормулаВБ 6 15" xfId="14883" xr:uid="{00000000-0005-0000-0000-0000233A0000}"/>
    <cellStyle name="ФормулаВБ 6 16" xfId="14884" xr:uid="{00000000-0005-0000-0000-0000243A0000}"/>
    <cellStyle name="ФормулаВБ 6 17" xfId="14885" xr:uid="{00000000-0005-0000-0000-0000253A0000}"/>
    <cellStyle name="ФормулаВБ 6 18" xfId="14886" xr:uid="{00000000-0005-0000-0000-0000263A0000}"/>
    <cellStyle name="ФормулаВБ 6 19" xfId="14887" xr:uid="{00000000-0005-0000-0000-0000273A0000}"/>
    <cellStyle name="ФормулаВБ 6 2" xfId="14888" xr:uid="{00000000-0005-0000-0000-0000283A0000}"/>
    <cellStyle name="ФормулаВБ 6 20" xfId="14889" xr:uid="{00000000-0005-0000-0000-0000293A0000}"/>
    <cellStyle name="ФормулаВБ 6 21" xfId="14890" xr:uid="{00000000-0005-0000-0000-00002A3A0000}"/>
    <cellStyle name="ФормулаВБ 6 22" xfId="14891" xr:uid="{00000000-0005-0000-0000-00002B3A0000}"/>
    <cellStyle name="ФормулаВБ 6 3" xfId="14892" xr:uid="{00000000-0005-0000-0000-00002C3A0000}"/>
    <cellStyle name="ФормулаВБ 6 4" xfId="14893" xr:uid="{00000000-0005-0000-0000-00002D3A0000}"/>
    <cellStyle name="ФормулаВБ 6 5" xfId="14894" xr:uid="{00000000-0005-0000-0000-00002E3A0000}"/>
    <cellStyle name="ФормулаВБ 6 6" xfId="14895" xr:uid="{00000000-0005-0000-0000-00002F3A0000}"/>
    <cellStyle name="ФормулаВБ 6 7" xfId="14896" xr:uid="{00000000-0005-0000-0000-0000303A0000}"/>
    <cellStyle name="ФормулаВБ 6 8" xfId="14897" xr:uid="{00000000-0005-0000-0000-0000313A0000}"/>
    <cellStyle name="ФормулаВБ 6 9" xfId="14898" xr:uid="{00000000-0005-0000-0000-0000323A0000}"/>
    <cellStyle name="ФормулаВБ 7" xfId="14899" xr:uid="{00000000-0005-0000-0000-0000333A0000}"/>
    <cellStyle name="ФормулаВБ 7 10" xfId="14900" xr:uid="{00000000-0005-0000-0000-0000343A0000}"/>
    <cellStyle name="ФормулаВБ 7 11" xfId="14901" xr:uid="{00000000-0005-0000-0000-0000353A0000}"/>
    <cellStyle name="ФормулаВБ 7 12" xfId="14902" xr:uid="{00000000-0005-0000-0000-0000363A0000}"/>
    <cellStyle name="ФормулаВБ 7 13" xfId="14903" xr:uid="{00000000-0005-0000-0000-0000373A0000}"/>
    <cellStyle name="ФормулаВБ 7 14" xfId="14904" xr:uid="{00000000-0005-0000-0000-0000383A0000}"/>
    <cellStyle name="ФормулаВБ 7 15" xfId="14905" xr:uid="{00000000-0005-0000-0000-0000393A0000}"/>
    <cellStyle name="ФормулаВБ 7 16" xfId="14906" xr:uid="{00000000-0005-0000-0000-00003A3A0000}"/>
    <cellStyle name="ФормулаВБ 7 17" xfId="14907" xr:uid="{00000000-0005-0000-0000-00003B3A0000}"/>
    <cellStyle name="ФормулаВБ 7 18" xfId="14908" xr:uid="{00000000-0005-0000-0000-00003C3A0000}"/>
    <cellStyle name="ФормулаВБ 7 19" xfId="14909" xr:uid="{00000000-0005-0000-0000-00003D3A0000}"/>
    <cellStyle name="ФормулаВБ 7 2" xfId="14910" xr:uid="{00000000-0005-0000-0000-00003E3A0000}"/>
    <cellStyle name="ФормулаВБ 7 20" xfId="14911" xr:uid="{00000000-0005-0000-0000-00003F3A0000}"/>
    <cellStyle name="ФормулаВБ 7 21" xfId="14912" xr:uid="{00000000-0005-0000-0000-0000403A0000}"/>
    <cellStyle name="ФормулаВБ 7 22" xfId="14913" xr:uid="{00000000-0005-0000-0000-0000413A0000}"/>
    <cellStyle name="ФормулаВБ 7 3" xfId="14914" xr:uid="{00000000-0005-0000-0000-0000423A0000}"/>
    <cellStyle name="ФормулаВБ 7 4" xfId="14915" xr:uid="{00000000-0005-0000-0000-0000433A0000}"/>
    <cellStyle name="ФормулаВБ 7 5" xfId="14916" xr:uid="{00000000-0005-0000-0000-0000443A0000}"/>
    <cellStyle name="ФормулаВБ 7 6" xfId="14917" xr:uid="{00000000-0005-0000-0000-0000453A0000}"/>
    <cellStyle name="ФормулаВБ 7 7" xfId="14918" xr:uid="{00000000-0005-0000-0000-0000463A0000}"/>
    <cellStyle name="ФормулаВБ 7 8" xfId="14919" xr:uid="{00000000-0005-0000-0000-0000473A0000}"/>
    <cellStyle name="ФормулаВБ 7 9" xfId="14920" xr:uid="{00000000-0005-0000-0000-0000483A0000}"/>
    <cellStyle name="ФормулаВБ 8" xfId="14921" xr:uid="{00000000-0005-0000-0000-0000493A0000}"/>
    <cellStyle name="ФормулаВБ 9" xfId="14922" xr:uid="{00000000-0005-0000-0000-00004A3A0000}"/>
    <cellStyle name="ФормулаВБ_Книга1" xfId="14923" xr:uid="{00000000-0005-0000-0000-00004B3A0000}"/>
    <cellStyle name="ФормулаНаКонтроль" xfId="14924" xr:uid="{00000000-0005-0000-0000-00004C3A0000}"/>
    <cellStyle name="ФормулаНаКонтроль 10" xfId="14925" xr:uid="{00000000-0005-0000-0000-00004D3A0000}"/>
    <cellStyle name="ФормулаНаКонтроль 11" xfId="14926" xr:uid="{00000000-0005-0000-0000-00004E3A0000}"/>
    <cellStyle name="ФормулаНаКонтроль 12" xfId="14927" xr:uid="{00000000-0005-0000-0000-00004F3A0000}"/>
    <cellStyle name="ФормулаНаКонтроль 13" xfId="14928" xr:uid="{00000000-0005-0000-0000-0000503A0000}"/>
    <cellStyle name="ФормулаНаКонтроль 14" xfId="14929" xr:uid="{00000000-0005-0000-0000-0000513A0000}"/>
    <cellStyle name="ФормулаНаКонтроль 15" xfId="14930" xr:uid="{00000000-0005-0000-0000-0000523A0000}"/>
    <cellStyle name="ФормулаНаКонтроль 16" xfId="14931" xr:uid="{00000000-0005-0000-0000-0000533A0000}"/>
    <cellStyle name="ФормулаНаКонтроль 17" xfId="14932" xr:uid="{00000000-0005-0000-0000-0000543A0000}"/>
    <cellStyle name="ФормулаНаКонтроль 18" xfId="14933" xr:uid="{00000000-0005-0000-0000-0000553A0000}"/>
    <cellStyle name="ФормулаНаКонтроль 19" xfId="14934" xr:uid="{00000000-0005-0000-0000-0000563A0000}"/>
    <cellStyle name="ФормулаНаКонтроль 2" xfId="14935" xr:uid="{00000000-0005-0000-0000-0000573A0000}"/>
    <cellStyle name="ФормулаНаКонтроль 2 10" xfId="14936" xr:uid="{00000000-0005-0000-0000-0000583A0000}"/>
    <cellStyle name="ФормулаНаКонтроль 2 11" xfId="14937" xr:uid="{00000000-0005-0000-0000-0000593A0000}"/>
    <cellStyle name="ФормулаНаКонтроль 2 12" xfId="14938" xr:uid="{00000000-0005-0000-0000-00005A3A0000}"/>
    <cellStyle name="ФормулаНаКонтроль 2 13" xfId="14939" xr:uid="{00000000-0005-0000-0000-00005B3A0000}"/>
    <cellStyle name="ФормулаНаКонтроль 2 14" xfId="14940" xr:uid="{00000000-0005-0000-0000-00005C3A0000}"/>
    <cellStyle name="ФормулаНаКонтроль 2 15" xfId="14941" xr:uid="{00000000-0005-0000-0000-00005D3A0000}"/>
    <cellStyle name="ФормулаНаКонтроль 2 16" xfId="14942" xr:uid="{00000000-0005-0000-0000-00005E3A0000}"/>
    <cellStyle name="ФормулаНаКонтроль 2 17" xfId="14943" xr:uid="{00000000-0005-0000-0000-00005F3A0000}"/>
    <cellStyle name="ФормулаНаКонтроль 2 18" xfId="14944" xr:uid="{00000000-0005-0000-0000-0000603A0000}"/>
    <cellStyle name="ФормулаНаКонтроль 2 19" xfId="14945" xr:uid="{00000000-0005-0000-0000-0000613A0000}"/>
    <cellStyle name="ФормулаНаКонтроль 2 2" xfId="14946" xr:uid="{00000000-0005-0000-0000-0000623A0000}"/>
    <cellStyle name="ФормулаНаКонтроль 2 2 2" xfId="14947" xr:uid="{00000000-0005-0000-0000-0000633A0000}"/>
    <cellStyle name="ФормулаНаКонтроль 2 2 3" xfId="14948" xr:uid="{00000000-0005-0000-0000-0000643A0000}"/>
    <cellStyle name="ФормулаНаКонтроль 2 20" xfId="14949" xr:uid="{00000000-0005-0000-0000-0000653A0000}"/>
    <cellStyle name="ФормулаНаКонтроль 2 21" xfId="14950" xr:uid="{00000000-0005-0000-0000-0000663A0000}"/>
    <cellStyle name="ФормулаНаКонтроль 2 22" xfId="14951" xr:uid="{00000000-0005-0000-0000-0000673A0000}"/>
    <cellStyle name="ФормулаНаКонтроль 2 3" xfId="14952" xr:uid="{00000000-0005-0000-0000-0000683A0000}"/>
    <cellStyle name="ФормулаНаКонтроль 2 3 2" xfId="14953" xr:uid="{00000000-0005-0000-0000-0000693A0000}"/>
    <cellStyle name="ФормулаНаКонтроль 2 3 3" xfId="14954" xr:uid="{00000000-0005-0000-0000-00006A3A0000}"/>
    <cellStyle name="ФормулаНаКонтроль 2 4" xfId="14955" xr:uid="{00000000-0005-0000-0000-00006B3A0000}"/>
    <cellStyle name="ФормулаНаКонтроль 2 5" xfId="14956" xr:uid="{00000000-0005-0000-0000-00006C3A0000}"/>
    <cellStyle name="ФормулаНаКонтроль 2 6" xfId="14957" xr:uid="{00000000-0005-0000-0000-00006D3A0000}"/>
    <cellStyle name="ФормулаНаКонтроль 2 7" xfId="14958" xr:uid="{00000000-0005-0000-0000-00006E3A0000}"/>
    <cellStyle name="ФормулаНаКонтроль 2 8" xfId="14959" xr:uid="{00000000-0005-0000-0000-00006F3A0000}"/>
    <cellStyle name="ФормулаНаКонтроль 2 9" xfId="14960" xr:uid="{00000000-0005-0000-0000-0000703A0000}"/>
    <cellStyle name="ФормулаНаКонтроль 20" xfId="14961" xr:uid="{00000000-0005-0000-0000-0000713A0000}"/>
    <cellStyle name="ФормулаНаКонтроль 21" xfId="14962" xr:uid="{00000000-0005-0000-0000-0000723A0000}"/>
    <cellStyle name="ФормулаНаКонтроль 22" xfId="14963" xr:uid="{00000000-0005-0000-0000-0000733A0000}"/>
    <cellStyle name="ФормулаНаКонтроль 23" xfId="14964" xr:uid="{00000000-0005-0000-0000-0000743A0000}"/>
    <cellStyle name="ФормулаНаКонтроль 24" xfId="14965" xr:uid="{00000000-0005-0000-0000-0000753A0000}"/>
    <cellStyle name="ФормулаНаКонтроль 25" xfId="14966" xr:uid="{00000000-0005-0000-0000-0000763A0000}"/>
    <cellStyle name="ФормулаНаКонтроль 26" xfId="14967" xr:uid="{00000000-0005-0000-0000-0000773A0000}"/>
    <cellStyle name="ФормулаНаКонтроль 27" xfId="14968" xr:uid="{00000000-0005-0000-0000-0000783A0000}"/>
    <cellStyle name="ФормулаНаКонтроль 28" xfId="14969" xr:uid="{00000000-0005-0000-0000-0000793A0000}"/>
    <cellStyle name="ФормулаНаКонтроль 29" xfId="14970" xr:uid="{00000000-0005-0000-0000-00007A3A0000}"/>
    <cellStyle name="ФормулаНаКонтроль 3" xfId="14971" xr:uid="{00000000-0005-0000-0000-00007B3A0000}"/>
    <cellStyle name="ФормулаНаКонтроль 3 10" xfId="14972" xr:uid="{00000000-0005-0000-0000-00007C3A0000}"/>
    <cellStyle name="ФормулаНаКонтроль 3 11" xfId="14973" xr:uid="{00000000-0005-0000-0000-00007D3A0000}"/>
    <cellStyle name="ФормулаНаКонтроль 3 12" xfId="14974" xr:uid="{00000000-0005-0000-0000-00007E3A0000}"/>
    <cellStyle name="ФормулаНаКонтроль 3 13" xfId="14975" xr:uid="{00000000-0005-0000-0000-00007F3A0000}"/>
    <cellStyle name="ФормулаНаКонтроль 3 14" xfId="14976" xr:uid="{00000000-0005-0000-0000-0000803A0000}"/>
    <cellStyle name="ФормулаНаКонтроль 3 15" xfId="14977" xr:uid="{00000000-0005-0000-0000-0000813A0000}"/>
    <cellStyle name="ФормулаНаКонтроль 3 16" xfId="14978" xr:uid="{00000000-0005-0000-0000-0000823A0000}"/>
    <cellStyle name="ФормулаНаКонтроль 3 17" xfId="14979" xr:uid="{00000000-0005-0000-0000-0000833A0000}"/>
    <cellStyle name="ФормулаНаКонтроль 3 18" xfId="14980" xr:uid="{00000000-0005-0000-0000-0000843A0000}"/>
    <cellStyle name="ФормулаНаКонтроль 3 19" xfId="14981" xr:uid="{00000000-0005-0000-0000-0000853A0000}"/>
    <cellStyle name="ФормулаНаКонтроль 3 2" xfId="14982" xr:uid="{00000000-0005-0000-0000-0000863A0000}"/>
    <cellStyle name="ФормулаНаКонтроль 3 20" xfId="14983" xr:uid="{00000000-0005-0000-0000-0000873A0000}"/>
    <cellStyle name="ФормулаНаКонтроль 3 21" xfId="14984" xr:uid="{00000000-0005-0000-0000-0000883A0000}"/>
    <cellStyle name="ФормулаНаКонтроль 3 22" xfId="14985" xr:uid="{00000000-0005-0000-0000-0000893A0000}"/>
    <cellStyle name="ФормулаНаКонтроль 3 3" xfId="14986" xr:uid="{00000000-0005-0000-0000-00008A3A0000}"/>
    <cellStyle name="ФормулаНаКонтроль 3 4" xfId="14987" xr:uid="{00000000-0005-0000-0000-00008B3A0000}"/>
    <cellStyle name="ФормулаНаКонтроль 3 5" xfId="14988" xr:uid="{00000000-0005-0000-0000-00008C3A0000}"/>
    <cellStyle name="ФормулаНаКонтроль 3 6" xfId="14989" xr:uid="{00000000-0005-0000-0000-00008D3A0000}"/>
    <cellStyle name="ФормулаНаКонтроль 3 7" xfId="14990" xr:uid="{00000000-0005-0000-0000-00008E3A0000}"/>
    <cellStyle name="ФормулаНаКонтроль 3 8" xfId="14991" xr:uid="{00000000-0005-0000-0000-00008F3A0000}"/>
    <cellStyle name="ФормулаНаКонтроль 3 9" xfId="14992" xr:uid="{00000000-0005-0000-0000-0000903A0000}"/>
    <cellStyle name="ФормулаНаКонтроль 30" xfId="14993" xr:uid="{00000000-0005-0000-0000-0000913A0000}"/>
    <cellStyle name="ФормулаНаКонтроль 31" xfId="14994" xr:uid="{00000000-0005-0000-0000-0000923A0000}"/>
    <cellStyle name="ФормулаНаКонтроль 32" xfId="14995" xr:uid="{00000000-0005-0000-0000-0000933A0000}"/>
    <cellStyle name="ФормулаНаКонтроль 33" xfId="14996" xr:uid="{00000000-0005-0000-0000-0000943A0000}"/>
    <cellStyle name="ФормулаНаКонтроль 4" xfId="14997" xr:uid="{00000000-0005-0000-0000-0000953A0000}"/>
    <cellStyle name="ФормулаНаКонтроль 4 10" xfId="14998" xr:uid="{00000000-0005-0000-0000-0000963A0000}"/>
    <cellStyle name="ФормулаНаКонтроль 4 11" xfId="14999" xr:uid="{00000000-0005-0000-0000-0000973A0000}"/>
    <cellStyle name="ФормулаНаКонтроль 4 12" xfId="15000" xr:uid="{00000000-0005-0000-0000-0000983A0000}"/>
    <cellStyle name="ФормулаНаКонтроль 4 13" xfId="15001" xr:uid="{00000000-0005-0000-0000-0000993A0000}"/>
    <cellStyle name="ФормулаНаКонтроль 4 14" xfId="15002" xr:uid="{00000000-0005-0000-0000-00009A3A0000}"/>
    <cellStyle name="ФормулаНаКонтроль 4 15" xfId="15003" xr:uid="{00000000-0005-0000-0000-00009B3A0000}"/>
    <cellStyle name="ФормулаНаКонтроль 4 16" xfId="15004" xr:uid="{00000000-0005-0000-0000-00009C3A0000}"/>
    <cellStyle name="ФормулаНаКонтроль 4 17" xfId="15005" xr:uid="{00000000-0005-0000-0000-00009D3A0000}"/>
    <cellStyle name="ФормулаНаКонтроль 4 18" xfId="15006" xr:uid="{00000000-0005-0000-0000-00009E3A0000}"/>
    <cellStyle name="ФормулаНаКонтроль 4 19" xfId="15007" xr:uid="{00000000-0005-0000-0000-00009F3A0000}"/>
    <cellStyle name="ФормулаНаКонтроль 4 2" xfId="15008" xr:uid="{00000000-0005-0000-0000-0000A03A0000}"/>
    <cellStyle name="ФормулаНаКонтроль 4 20" xfId="15009" xr:uid="{00000000-0005-0000-0000-0000A13A0000}"/>
    <cellStyle name="ФормулаНаКонтроль 4 21" xfId="15010" xr:uid="{00000000-0005-0000-0000-0000A23A0000}"/>
    <cellStyle name="ФормулаНаКонтроль 4 22" xfId="15011" xr:uid="{00000000-0005-0000-0000-0000A33A0000}"/>
    <cellStyle name="ФормулаНаКонтроль 4 3" xfId="15012" xr:uid="{00000000-0005-0000-0000-0000A43A0000}"/>
    <cellStyle name="ФормулаНаКонтроль 4 4" xfId="15013" xr:uid="{00000000-0005-0000-0000-0000A53A0000}"/>
    <cellStyle name="ФормулаНаКонтроль 4 5" xfId="15014" xr:uid="{00000000-0005-0000-0000-0000A63A0000}"/>
    <cellStyle name="ФормулаНаКонтроль 4 6" xfId="15015" xr:uid="{00000000-0005-0000-0000-0000A73A0000}"/>
    <cellStyle name="ФормулаНаКонтроль 4 7" xfId="15016" xr:uid="{00000000-0005-0000-0000-0000A83A0000}"/>
    <cellStyle name="ФормулаНаКонтроль 4 8" xfId="15017" xr:uid="{00000000-0005-0000-0000-0000A93A0000}"/>
    <cellStyle name="ФормулаНаКонтроль 4 9" xfId="15018" xr:uid="{00000000-0005-0000-0000-0000AA3A0000}"/>
    <cellStyle name="ФормулаНаКонтроль 5" xfId="15019" xr:uid="{00000000-0005-0000-0000-0000AB3A0000}"/>
    <cellStyle name="ФормулаНаКонтроль 5 10" xfId="15020" xr:uid="{00000000-0005-0000-0000-0000AC3A0000}"/>
    <cellStyle name="ФормулаНаКонтроль 5 11" xfId="15021" xr:uid="{00000000-0005-0000-0000-0000AD3A0000}"/>
    <cellStyle name="ФормулаНаКонтроль 5 12" xfId="15022" xr:uid="{00000000-0005-0000-0000-0000AE3A0000}"/>
    <cellStyle name="ФормулаНаКонтроль 5 13" xfId="15023" xr:uid="{00000000-0005-0000-0000-0000AF3A0000}"/>
    <cellStyle name="ФормулаНаКонтроль 5 14" xfId="15024" xr:uid="{00000000-0005-0000-0000-0000B03A0000}"/>
    <cellStyle name="ФормулаНаКонтроль 5 15" xfId="15025" xr:uid="{00000000-0005-0000-0000-0000B13A0000}"/>
    <cellStyle name="ФормулаНаКонтроль 5 16" xfId="15026" xr:uid="{00000000-0005-0000-0000-0000B23A0000}"/>
    <cellStyle name="ФормулаНаКонтроль 5 17" xfId="15027" xr:uid="{00000000-0005-0000-0000-0000B33A0000}"/>
    <cellStyle name="ФормулаНаКонтроль 5 18" xfId="15028" xr:uid="{00000000-0005-0000-0000-0000B43A0000}"/>
    <cellStyle name="ФормулаНаКонтроль 5 19" xfId="15029" xr:uid="{00000000-0005-0000-0000-0000B53A0000}"/>
    <cellStyle name="ФормулаНаКонтроль 5 2" xfId="15030" xr:uid="{00000000-0005-0000-0000-0000B63A0000}"/>
    <cellStyle name="ФормулаНаКонтроль 5 20" xfId="15031" xr:uid="{00000000-0005-0000-0000-0000B73A0000}"/>
    <cellStyle name="ФормулаНаКонтроль 5 21" xfId="15032" xr:uid="{00000000-0005-0000-0000-0000B83A0000}"/>
    <cellStyle name="ФормулаНаКонтроль 5 22" xfId="15033" xr:uid="{00000000-0005-0000-0000-0000B93A0000}"/>
    <cellStyle name="ФормулаНаКонтроль 5 3" xfId="15034" xr:uid="{00000000-0005-0000-0000-0000BA3A0000}"/>
    <cellStyle name="ФормулаНаКонтроль 5 4" xfId="15035" xr:uid="{00000000-0005-0000-0000-0000BB3A0000}"/>
    <cellStyle name="ФормулаНаКонтроль 5 5" xfId="15036" xr:uid="{00000000-0005-0000-0000-0000BC3A0000}"/>
    <cellStyle name="ФормулаНаКонтроль 5 6" xfId="15037" xr:uid="{00000000-0005-0000-0000-0000BD3A0000}"/>
    <cellStyle name="ФормулаНаКонтроль 5 7" xfId="15038" xr:uid="{00000000-0005-0000-0000-0000BE3A0000}"/>
    <cellStyle name="ФормулаНаКонтроль 5 8" xfId="15039" xr:uid="{00000000-0005-0000-0000-0000BF3A0000}"/>
    <cellStyle name="ФормулаНаКонтроль 5 9" xfId="15040" xr:uid="{00000000-0005-0000-0000-0000C03A0000}"/>
    <cellStyle name="ФормулаНаКонтроль 6" xfId="15041" xr:uid="{00000000-0005-0000-0000-0000C13A0000}"/>
    <cellStyle name="ФормулаНаКонтроль 6 10" xfId="15042" xr:uid="{00000000-0005-0000-0000-0000C23A0000}"/>
    <cellStyle name="ФормулаНаКонтроль 6 11" xfId="15043" xr:uid="{00000000-0005-0000-0000-0000C33A0000}"/>
    <cellStyle name="ФормулаНаКонтроль 6 12" xfId="15044" xr:uid="{00000000-0005-0000-0000-0000C43A0000}"/>
    <cellStyle name="ФормулаНаКонтроль 6 13" xfId="15045" xr:uid="{00000000-0005-0000-0000-0000C53A0000}"/>
    <cellStyle name="ФормулаНаКонтроль 6 14" xfId="15046" xr:uid="{00000000-0005-0000-0000-0000C63A0000}"/>
    <cellStyle name="ФормулаНаКонтроль 6 15" xfId="15047" xr:uid="{00000000-0005-0000-0000-0000C73A0000}"/>
    <cellStyle name="ФормулаНаКонтроль 6 16" xfId="15048" xr:uid="{00000000-0005-0000-0000-0000C83A0000}"/>
    <cellStyle name="ФормулаНаКонтроль 6 17" xfId="15049" xr:uid="{00000000-0005-0000-0000-0000C93A0000}"/>
    <cellStyle name="ФормулаНаКонтроль 6 18" xfId="15050" xr:uid="{00000000-0005-0000-0000-0000CA3A0000}"/>
    <cellStyle name="ФормулаНаКонтроль 6 19" xfId="15051" xr:uid="{00000000-0005-0000-0000-0000CB3A0000}"/>
    <cellStyle name="ФормулаНаКонтроль 6 2" xfId="15052" xr:uid="{00000000-0005-0000-0000-0000CC3A0000}"/>
    <cellStyle name="ФормулаНаКонтроль 6 20" xfId="15053" xr:uid="{00000000-0005-0000-0000-0000CD3A0000}"/>
    <cellStyle name="ФормулаНаКонтроль 6 21" xfId="15054" xr:uid="{00000000-0005-0000-0000-0000CE3A0000}"/>
    <cellStyle name="ФормулаНаКонтроль 6 22" xfId="15055" xr:uid="{00000000-0005-0000-0000-0000CF3A0000}"/>
    <cellStyle name="ФормулаНаКонтроль 6 3" xfId="15056" xr:uid="{00000000-0005-0000-0000-0000D03A0000}"/>
    <cellStyle name="ФормулаНаКонтроль 6 4" xfId="15057" xr:uid="{00000000-0005-0000-0000-0000D13A0000}"/>
    <cellStyle name="ФормулаНаКонтроль 6 5" xfId="15058" xr:uid="{00000000-0005-0000-0000-0000D23A0000}"/>
    <cellStyle name="ФормулаНаКонтроль 6 6" xfId="15059" xr:uid="{00000000-0005-0000-0000-0000D33A0000}"/>
    <cellStyle name="ФормулаНаКонтроль 6 7" xfId="15060" xr:uid="{00000000-0005-0000-0000-0000D43A0000}"/>
    <cellStyle name="ФормулаНаКонтроль 6 8" xfId="15061" xr:uid="{00000000-0005-0000-0000-0000D53A0000}"/>
    <cellStyle name="ФормулаНаКонтроль 6 9" xfId="15062" xr:uid="{00000000-0005-0000-0000-0000D63A0000}"/>
    <cellStyle name="ФормулаНаКонтроль 7" xfId="15063" xr:uid="{00000000-0005-0000-0000-0000D73A0000}"/>
    <cellStyle name="ФормулаНаКонтроль 7 10" xfId="15064" xr:uid="{00000000-0005-0000-0000-0000D83A0000}"/>
    <cellStyle name="ФормулаНаКонтроль 7 11" xfId="15065" xr:uid="{00000000-0005-0000-0000-0000D93A0000}"/>
    <cellStyle name="ФормулаНаКонтроль 7 12" xfId="15066" xr:uid="{00000000-0005-0000-0000-0000DA3A0000}"/>
    <cellStyle name="ФормулаНаКонтроль 7 13" xfId="15067" xr:uid="{00000000-0005-0000-0000-0000DB3A0000}"/>
    <cellStyle name="ФормулаНаКонтроль 7 14" xfId="15068" xr:uid="{00000000-0005-0000-0000-0000DC3A0000}"/>
    <cellStyle name="ФормулаНаКонтроль 7 15" xfId="15069" xr:uid="{00000000-0005-0000-0000-0000DD3A0000}"/>
    <cellStyle name="ФормулаНаКонтроль 7 16" xfId="15070" xr:uid="{00000000-0005-0000-0000-0000DE3A0000}"/>
    <cellStyle name="ФормулаНаКонтроль 7 17" xfId="15071" xr:uid="{00000000-0005-0000-0000-0000DF3A0000}"/>
    <cellStyle name="ФормулаНаКонтроль 7 18" xfId="15072" xr:uid="{00000000-0005-0000-0000-0000E03A0000}"/>
    <cellStyle name="ФормулаНаКонтроль 7 19" xfId="15073" xr:uid="{00000000-0005-0000-0000-0000E13A0000}"/>
    <cellStyle name="ФормулаНаКонтроль 7 2" xfId="15074" xr:uid="{00000000-0005-0000-0000-0000E23A0000}"/>
    <cellStyle name="ФормулаНаКонтроль 7 20" xfId="15075" xr:uid="{00000000-0005-0000-0000-0000E33A0000}"/>
    <cellStyle name="ФормулаНаКонтроль 7 21" xfId="15076" xr:uid="{00000000-0005-0000-0000-0000E43A0000}"/>
    <cellStyle name="ФормулаНаКонтроль 7 22" xfId="15077" xr:uid="{00000000-0005-0000-0000-0000E53A0000}"/>
    <cellStyle name="ФормулаНаКонтроль 7 3" xfId="15078" xr:uid="{00000000-0005-0000-0000-0000E63A0000}"/>
    <cellStyle name="ФормулаНаКонтроль 7 4" xfId="15079" xr:uid="{00000000-0005-0000-0000-0000E73A0000}"/>
    <cellStyle name="ФормулаНаКонтроль 7 5" xfId="15080" xr:uid="{00000000-0005-0000-0000-0000E83A0000}"/>
    <cellStyle name="ФормулаНаКонтроль 7 6" xfId="15081" xr:uid="{00000000-0005-0000-0000-0000E93A0000}"/>
    <cellStyle name="ФормулаНаКонтроль 7 7" xfId="15082" xr:uid="{00000000-0005-0000-0000-0000EA3A0000}"/>
    <cellStyle name="ФормулаНаКонтроль 7 8" xfId="15083" xr:uid="{00000000-0005-0000-0000-0000EB3A0000}"/>
    <cellStyle name="ФормулаНаКонтроль 7 9" xfId="15084" xr:uid="{00000000-0005-0000-0000-0000EC3A0000}"/>
    <cellStyle name="ФормулаНаКонтроль 8" xfId="15085" xr:uid="{00000000-0005-0000-0000-0000ED3A0000}"/>
    <cellStyle name="ФормулаНаКонтроль 8 10" xfId="15086" xr:uid="{00000000-0005-0000-0000-0000EE3A0000}"/>
    <cellStyle name="ФормулаНаКонтроль 8 11" xfId="15087" xr:uid="{00000000-0005-0000-0000-0000EF3A0000}"/>
    <cellStyle name="ФормулаНаКонтроль 8 12" xfId="15088" xr:uid="{00000000-0005-0000-0000-0000F03A0000}"/>
    <cellStyle name="ФормулаНаКонтроль 8 13" xfId="15089" xr:uid="{00000000-0005-0000-0000-0000F13A0000}"/>
    <cellStyle name="ФормулаНаКонтроль 8 14" xfId="15090" xr:uid="{00000000-0005-0000-0000-0000F23A0000}"/>
    <cellStyle name="ФормулаНаКонтроль 8 15" xfId="15091" xr:uid="{00000000-0005-0000-0000-0000F33A0000}"/>
    <cellStyle name="ФормулаНаКонтроль 8 16" xfId="15092" xr:uid="{00000000-0005-0000-0000-0000F43A0000}"/>
    <cellStyle name="ФормулаНаКонтроль 8 17" xfId="15093" xr:uid="{00000000-0005-0000-0000-0000F53A0000}"/>
    <cellStyle name="ФормулаНаКонтроль 8 18" xfId="15094" xr:uid="{00000000-0005-0000-0000-0000F63A0000}"/>
    <cellStyle name="ФормулаНаКонтроль 8 19" xfId="15095" xr:uid="{00000000-0005-0000-0000-0000F73A0000}"/>
    <cellStyle name="ФормулаНаКонтроль 8 2" xfId="15096" xr:uid="{00000000-0005-0000-0000-0000F83A0000}"/>
    <cellStyle name="ФормулаНаКонтроль 8 20" xfId="15097" xr:uid="{00000000-0005-0000-0000-0000F93A0000}"/>
    <cellStyle name="ФормулаНаКонтроль 8 21" xfId="15098" xr:uid="{00000000-0005-0000-0000-0000FA3A0000}"/>
    <cellStyle name="ФормулаНаКонтроль 8 22" xfId="15099" xr:uid="{00000000-0005-0000-0000-0000FB3A0000}"/>
    <cellStyle name="ФормулаНаКонтроль 8 3" xfId="15100" xr:uid="{00000000-0005-0000-0000-0000FC3A0000}"/>
    <cellStyle name="ФормулаНаКонтроль 8 4" xfId="15101" xr:uid="{00000000-0005-0000-0000-0000FD3A0000}"/>
    <cellStyle name="ФормулаНаКонтроль 8 5" xfId="15102" xr:uid="{00000000-0005-0000-0000-0000FE3A0000}"/>
    <cellStyle name="ФормулаНаКонтроль 8 6" xfId="15103" xr:uid="{00000000-0005-0000-0000-0000FF3A0000}"/>
    <cellStyle name="ФормулаНаКонтроль 8 7" xfId="15104" xr:uid="{00000000-0005-0000-0000-0000003B0000}"/>
    <cellStyle name="ФормулаНаКонтроль 8 8" xfId="15105" xr:uid="{00000000-0005-0000-0000-0000013B0000}"/>
    <cellStyle name="ФормулаНаКонтроль 8 9" xfId="15106" xr:uid="{00000000-0005-0000-0000-0000023B0000}"/>
    <cellStyle name="ФормулаНаКонтроль 9" xfId="15107" xr:uid="{00000000-0005-0000-0000-0000033B0000}"/>
    <cellStyle name="ФормулаНаКонтроль 9 10" xfId="15108" xr:uid="{00000000-0005-0000-0000-0000043B0000}"/>
    <cellStyle name="ФормулаНаКонтроль 9 11" xfId="15109" xr:uid="{00000000-0005-0000-0000-0000053B0000}"/>
    <cellStyle name="ФормулаНаКонтроль 9 12" xfId="15110" xr:uid="{00000000-0005-0000-0000-0000063B0000}"/>
    <cellStyle name="ФормулаНаКонтроль 9 13" xfId="15111" xr:uid="{00000000-0005-0000-0000-0000073B0000}"/>
    <cellStyle name="ФормулаНаКонтроль 9 14" xfId="15112" xr:uid="{00000000-0005-0000-0000-0000083B0000}"/>
    <cellStyle name="ФормулаНаКонтроль 9 15" xfId="15113" xr:uid="{00000000-0005-0000-0000-0000093B0000}"/>
    <cellStyle name="ФормулаНаКонтроль 9 16" xfId="15114" xr:uid="{00000000-0005-0000-0000-00000A3B0000}"/>
    <cellStyle name="ФормулаНаКонтроль 9 17" xfId="15115" xr:uid="{00000000-0005-0000-0000-00000B3B0000}"/>
    <cellStyle name="ФормулаНаКонтроль 9 18" xfId="15116" xr:uid="{00000000-0005-0000-0000-00000C3B0000}"/>
    <cellStyle name="ФормулаНаКонтроль 9 19" xfId="15117" xr:uid="{00000000-0005-0000-0000-00000D3B0000}"/>
    <cellStyle name="ФормулаНаКонтроль 9 2" xfId="15118" xr:uid="{00000000-0005-0000-0000-00000E3B0000}"/>
    <cellStyle name="ФормулаНаКонтроль 9 20" xfId="15119" xr:uid="{00000000-0005-0000-0000-00000F3B0000}"/>
    <cellStyle name="ФормулаНаКонтроль 9 21" xfId="15120" xr:uid="{00000000-0005-0000-0000-0000103B0000}"/>
    <cellStyle name="ФормулаНаКонтроль 9 22" xfId="15121" xr:uid="{00000000-0005-0000-0000-0000113B0000}"/>
    <cellStyle name="ФормулаНаКонтроль 9 3" xfId="15122" xr:uid="{00000000-0005-0000-0000-0000123B0000}"/>
    <cellStyle name="ФормулаНаКонтроль 9 4" xfId="15123" xr:uid="{00000000-0005-0000-0000-0000133B0000}"/>
    <cellStyle name="ФормулаНаКонтроль 9 5" xfId="15124" xr:uid="{00000000-0005-0000-0000-0000143B0000}"/>
    <cellStyle name="ФормулаНаКонтроль 9 6" xfId="15125" xr:uid="{00000000-0005-0000-0000-0000153B0000}"/>
    <cellStyle name="ФормулаНаКонтроль 9 7" xfId="15126" xr:uid="{00000000-0005-0000-0000-0000163B0000}"/>
    <cellStyle name="ФормулаНаКонтроль 9 8" xfId="15127" xr:uid="{00000000-0005-0000-0000-0000173B0000}"/>
    <cellStyle name="ФормулаНаКонтроль 9 9" xfId="15128" xr:uid="{00000000-0005-0000-0000-0000183B0000}"/>
    <cellStyle name="ФормулаНаКонтроль_GRES.2007.5" xfId="15129" xr:uid="{00000000-0005-0000-0000-0000193B0000}"/>
    <cellStyle name="Хвост" xfId="15130" xr:uid="{00000000-0005-0000-0000-00001A3B0000}"/>
    <cellStyle name="Хороший 10" xfId="15131" xr:uid="{00000000-0005-0000-0000-00001B3B0000}"/>
    <cellStyle name="Хороший 11" xfId="15132" xr:uid="{00000000-0005-0000-0000-00001C3B0000}"/>
    <cellStyle name="Хороший 2" xfId="15133" xr:uid="{00000000-0005-0000-0000-00001D3B0000}"/>
    <cellStyle name="Хороший 2 2" xfId="15134" xr:uid="{00000000-0005-0000-0000-00001E3B0000}"/>
    <cellStyle name="Хороший 2 2 2" xfId="15135" xr:uid="{00000000-0005-0000-0000-00001F3B0000}"/>
    <cellStyle name="Хороший 2 3" xfId="15136" xr:uid="{00000000-0005-0000-0000-0000203B0000}"/>
    <cellStyle name="Хороший 2 3 2" xfId="15137" xr:uid="{00000000-0005-0000-0000-0000213B0000}"/>
    <cellStyle name="Хороший 2 4" xfId="15138" xr:uid="{00000000-0005-0000-0000-0000223B0000}"/>
    <cellStyle name="Хороший 2 4 2" xfId="15139" xr:uid="{00000000-0005-0000-0000-0000233B0000}"/>
    <cellStyle name="Хороший 2 5" xfId="15140" xr:uid="{00000000-0005-0000-0000-0000243B0000}"/>
    <cellStyle name="Хороший 2 5 2" xfId="15141" xr:uid="{00000000-0005-0000-0000-0000253B0000}"/>
    <cellStyle name="Хороший 2 6" xfId="15142" xr:uid="{00000000-0005-0000-0000-0000263B0000}"/>
    <cellStyle name="Хороший 2 7" xfId="15143" xr:uid="{00000000-0005-0000-0000-0000273B0000}"/>
    <cellStyle name="Хороший 3" xfId="15144" xr:uid="{00000000-0005-0000-0000-0000283B0000}"/>
    <cellStyle name="Хороший 3 2" xfId="15145" xr:uid="{00000000-0005-0000-0000-0000293B0000}"/>
    <cellStyle name="Хороший 4" xfId="15146" xr:uid="{00000000-0005-0000-0000-00002A3B0000}"/>
    <cellStyle name="Хороший 4 2" xfId="15147" xr:uid="{00000000-0005-0000-0000-00002B3B0000}"/>
    <cellStyle name="Хороший 5" xfId="15148" xr:uid="{00000000-0005-0000-0000-00002C3B0000}"/>
    <cellStyle name="Хороший 5 2" xfId="15149" xr:uid="{00000000-0005-0000-0000-00002D3B0000}"/>
    <cellStyle name="Хороший 6" xfId="15150" xr:uid="{00000000-0005-0000-0000-00002E3B0000}"/>
    <cellStyle name="Хороший 6 2" xfId="15151" xr:uid="{00000000-0005-0000-0000-00002F3B0000}"/>
    <cellStyle name="Хороший 7" xfId="15152" xr:uid="{00000000-0005-0000-0000-0000303B0000}"/>
    <cellStyle name="Хороший 7 2" xfId="15153" xr:uid="{00000000-0005-0000-0000-0000313B0000}"/>
    <cellStyle name="Хороший 8" xfId="15154" xr:uid="{00000000-0005-0000-0000-0000323B0000}"/>
    <cellStyle name="Хороший 8 2" xfId="15155" xr:uid="{00000000-0005-0000-0000-0000333B0000}"/>
    <cellStyle name="Хороший 9" xfId="15156" xr:uid="{00000000-0005-0000-0000-0000343B0000}"/>
    <cellStyle name="Хороший 9 2" xfId="15157" xr:uid="{00000000-0005-0000-0000-0000353B0000}"/>
    <cellStyle name="Цифры по центру с десятыми" xfId="15158" xr:uid="{00000000-0005-0000-0000-0000363B0000}"/>
    <cellStyle name="Цифры по центру с десятыми 10" xfId="15159" xr:uid="{00000000-0005-0000-0000-0000373B0000}"/>
    <cellStyle name="Цифры по центру с десятыми 11" xfId="15160" xr:uid="{00000000-0005-0000-0000-0000383B0000}"/>
    <cellStyle name="Цифры по центру с десятыми 12" xfId="15161" xr:uid="{00000000-0005-0000-0000-0000393B0000}"/>
    <cellStyle name="Цифры по центру с десятыми 13" xfId="15162" xr:uid="{00000000-0005-0000-0000-00003A3B0000}"/>
    <cellStyle name="Цифры по центру с десятыми 14" xfId="15163" xr:uid="{00000000-0005-0000-0000-00003B3B0000}"/>
    <cellStyle name="Цифры по центру с десятыми 15" xfId="15164" xr:uid="{00000000-0005-0000-0000-00003C3B0000}"/>
    <cellStyle name="Цифры по центру с десятыми 16" xfId="15165" xr:uid="{00000000-0005-0000-0000-00003D3B0000}"/>
    <cellStyle name="Цифры по центру с десятыми 17" xfId="15166" xr:uid="{00000000-0005-0000-0000-00003E3B0000}"/>
    <cellStyle name="Цифры по центру с десятыми 18" xfId="15167" xr:uid="{00000000-0005-0000-0000-00003F3B0000}"/>
    <cellStyle name="Цифры по центру с десятыми 19" xfId="15168" xr:uid="{00000000-0005-0000-0000-0000403B0000}"/>
    <cellStyle name="Цифры по центру с десятыми 2" xfId="15169" xr:uid="{00000000-0005-0000-0000-0000413B0000}"/>
    <cellStyle name="Цифры по центру с десятыми 2 2" xfId="15170" xr:uid="{00000000-0005-0000-0000-0000423B0000}"/>
    <cellStyle name="Цифры по центру с десятыми 2 2 2" xfId="15171" xr:uid="{00000000-0005-0000-0000-0000433B0000}"/>
    <cellStyle name="Цифры по центру с десятыми 2 2 3" xfId="15172" xr:uid="{00000000-0005-0000-0000-0000443B0000}"/>
    <cellStyle name="Цифры по центру с десятыми 2 3" xfId="15173" xr:uid="{00000000-0005-0000-0000-0000453B0000}"/>
    <cellStyle name="Цифры по центру с десятыми 2 3 2" xfId="15174" xr:uid="{00000000-0005-0000-0000-0000463B0000}"/>
    <cellStyle name="Цифры по центру с десятыми 2 3 3" xfId="15175" xr:uid="{00000000-0005-0000-0000-0000473B0000}"/>
    <cellStyle name="Цифры по центру с десятыми 2 4" xfId="15176" xr:uid="{00000000-0005-0000-0000-0000483B0000}"/>
    <cellStyle name="Цифры по центру с десятыми 2 5" xfId="15177" xr:uid="{00000000-0005-0000-0000-0000493B0000}"/>
    <cellStyle name="Цифры по центру с десятыми 20" xfId="15178" xr:uid="{00000000-0005-0000-0000-00004A3B0000}"/>
    <cellStyle name="Цифры по центру с десятыми 21" xfId="15179" xr:uid="{00000000-0005-0000-0000-00004B3B0000}"/>
    <cellStyle name="Цифры по центру с десятыми 22" xfId="15180" xr:uid="{00000000-0005-0000-0000-00004C3B0000}"/>
    <cellStyle name="Цифры по центру с десятыми 23" xfId="15181" xr:uid="{00000000-0005-0000-0000-00004D3B0000}"/>
    <cellStyle name="Цифры по центру с десятыми 24" xfId="15182" xr:uid="{00000000-0005-0000-0000-00004E3B0000}"/>
    <cellStyle name="Цифры по центру с десятыми 25" xfId="15183" xr:uid="{00000000-0005-0000-0000-00004F3B0000}"/>
    <cellStyle name="Цифры по центру с десятыми 26" xfId="15184" xr:uid="{00000000-0005-0000-0000-0000503B0000}"/>
    <cellStyle name="Цифры по центру с десятыми 3" xfId="15185" xr:uid="{00000000-0005-0000-0000-0000513B0000}"/>
    <cellStyle name="Цифры по центру с десятыми 3 2" xfId="15186" xr:uid="{00000000-0005-0000-0000-0000523B0000}"/>
    <cellStyle name="Цифры по центру с десятыми 3 3" xfId="15187" xr:uid="{00000000-0005-0000-0000-0000533B0000}"/>
    <cellStyle name="Цифры по центру с десятыми 4" xfId="15188" xr:uid="{00000000-0005-0000-0000-0000543B0000}"/>
    <cellStyle name="Цифры по центру с десятыми 4 2" xfId="15189" xr:uid="{00000000-0005-0000-0000-0000553B0000}"/>
    <cellStyle name="Цифры по центру с десятыми 4 3" xfId="15190" xr:uid="{00000000-0005-0000-0000-0000563B0000}"/>
    <cellStyle name="Цифры по центру с десятыми 5" xfId="15191" xr:uid="{00000000-0005-0000-0000-0000573B0000}"/>
    <cellStyle name="Цифры по центру с десятыми 6" xfId="15192" xr:uid="{00000000-0005-0000-0000-0000583B0000}"/>
    <cellStyle name="Цифры по центру с десятыми 7" xfId="15193" xr:uid="{00000000-0005-0000-0000-0000593B0000}"/>
    <cellStyle name="Цифры по центру с десятыми 8" xfId="15194" xr:uid="{00000000-0005-0000-0000-00005A3B0000}"/>
    <cellStyle name="Цифры по центру с десятыми 9" xfId="15195" xr:uid="{00000000-0005-0000-0000-00005B3B0000}"/>
    <cellStyle name="Числовой" xfId="15196" xr:uid="{00000000-0005-0000-0000-00005C3B0000}"/>
    <cellStyle name="Числовой 2" xfId="15197" xr:uid="{00000000-0005-0000-0000-00005D3B0000}"/>
    <cellStyle name="Числовой 2 2" xfId="15198" xr:uid="{00000000-0005-0000-0000-00005E3B0000}"/>
    <cellStyle name="Числовой 2 3" xfId="15199" xr:uid="{00000000-0005-0000-0000-00005F3B0000}"/>
    <cellStyle name="Числовой 3" xfId="15200" xr:uid="{00000000-0005-0000-0000-0000603B0000}"/>
    <cellStyle name="Числовой 3 2" xfId="15201" xr:uid="{00000000-0005-0000-0000-0000613B0000}"/>
    <cellStyle name="Числовой 3 3" xfId="15202" xr:uid="{00000000-0005-0000-0000-0000623B0000}"/>
    <cellStyle name="Числовой 4" xfId="15203" xr:uid="{00000000-0005-0000-0000-0000633B0000}"/>
    <cellStyle name="Числовой 5" xfId="15204" xr:uid="{00000000-0005-0000-0000-0000643B0000}"/>
    <cellStyle name="Џђћ–…ќ’ќ›‰" xfId="15205" xr:uid="{00000000-0005-0000-0000-0000653B0000}"/>
    <cellStyle name="Џђћ–…ќ’ќ›‰ 2" xfId="15206" xr:uid="{00000000-0005-0000-0000-0000663B0000}"/>
    <cellStyle name="Џђћ–…ќ’ќ›‰ 3" xfId="15207" xr:uid="{00000000-0005-0000-0000-0000673B0000}"/>
    <cellStyle name="Шапка таблицы" xfId="15208" xr:uid="{00000000-0005-0000-0000-0000683B0000}"/>
    <cellStyle name="Шапка таблицы 2" xfId="15209" xr:uid="{00000000-0005-0000-0000-0000693B0000}"/>
    <cellStyle name="Шапка таблицы 2 2" xfId="15210" xr:uid="{00000000-0005-0000-0000-00006A3B0000}"/>
    <cellStyle name="Шапка таблицы 2 3" xfId="15211" xr:uid="{00000000-0005-0000-0000-00006B3B0000}"/>
    <cellStyle name="Шапка таблицы 2 4" xfId="15212" xr:uid="{00000000-0005-0000-0000-00006C3B0000}"/>
    <cellStyle name="Шапка таблицы 2 5" xfId="15213" xr:uid="{00000000-0005-0000-0000-00006D3B0000}"/>
    <cellStyle name="Шапка таблицы 2 6" xfId="15214" xr:uid="{00000000-0005-0000-0000-00006E3B0000}"/>
    <cellStyle name="Шапка таблицы 3" xfId="15215" xr:uid="{00000000-0005-0000-0000-00006F3B0000}"/>
    <cellStyle name="Шапка таблицы 3 10" xfId="15216" xr:uid="{00000000-0005-0000-0000-0000703B0000}"/>
    <cellStyle name="Шапка таблицы 3 11" xfId="15217" xr:uid="{00000000-0005-0000-0000-0000713B0000}"/>
    <cellStyle name="Шапка таблицы 3 12" xfId="15218" xr:uid="{00000000-0005-0000-0000-0000723B0000}"/>
    <cellStyle name="Шапка таблицы 3 13" xfId="15219" xr:uid="{00000000-0005-0000-0000-0000733B0000}"/>
    <cellStyle name="Шапка таблицы 3 14" xfId="15220" xr:uid="{00000000-0005-0000-0000-0000743B0000}"/>
    <cellStyle name="Шапка таблицы 3 15" xfId="15221" xr:uid="{00000000-0005-0000-0000-0000753B0000}"/>
    <cellStyle name="Шапка таблицы 3 2" xfId="15222" xr:uid="{00000000-0005-0000-0000-0000763B0000}"/>
    <cellStyle name="Шапка таблицы 3 3" xfId="15223" xr:uid="{00000000-0005-0000-0000-0000773B0000}"/>
    <cellStyle name="Шапка таблицы 3 4" xfId="15224" xr:uid="{00000000-0005-0000-0000-0000783B0000}"/>
    <cellStyle name="Шапка таблицы 3 5" xfId="15225" xr:uid="{00000000-0005-0000-0000-0000793B0000}"/>
    <cellStyle name="Шапка таблицы 3 6" xfId="15226" xr:uid="{00000000-0005-0000-0000-00007A3B0000}"/>
    <cellStyle name="Шапка таблицы 3 7" xfId="15227" xr:uid="{00000000-0005-0000-0000-00007B3B0000}"/>
    <cellStyle name="Шапка таблицы 3 8" xfId="15228" xr:uid="{00000000-0005-0000-0000-00007C3B0000}"/>
    <cellStyle name="Шапка таблицы 3 9" xfId="15229" xr:uid="{00000000-0005-0000-0000-00007D3B0000}"/>
    <cellStyle name="Шапка таблицы 4" xfId="15230" xr:uid="{00000000-0005-0000-0000-00007E3B0000}"/>
    <cellStyle name="Шапка таблицы 4 2" xfId="15231" xr:uid="{00000000-0005-0000-0000-00007F3B0000}"/>
    <cellStyle name="Шапка таблицы 5" xfId="15232" xr:uid="{00000000-0005-0000-0000-0000803B0000}"/>
    <cellStyle name="Шапка таблицы 6" xfId="15233" xr:uid="{00000000-0005-0000-0000-0000813B0000}"/>
    <cellStyle name="Шапка таблицы 7" xfId="15234" xr:uid="{00000000-0005-0000-0000-0000823B0000}"/>
    <cellStyle name="Шапка таблицы 8" xfId="15235" xr:uid="{00000000-0005-0000-0000-0000833B0000}"/>
    <cellStyle name="Экспертиза" xfId="15236" xr:uid="{00000000-0005-0000-0000-0000843B0000}"/>
    <cellStyle name="ܘ_x0008_" xfId="15237" xr:uid="{00000000-0005-0000-0000-0000853B0000}"/>
    <cellStyle name="ܛ_x0008_" xfId="15238" xr:uid="{00000000-0005-0000-0000-0000863B0000}"/>
    <cellStyle name="Ž–…’›‰" xfId="15239" xr:uid="{00000000-0005-0000-0000-0000873B0000}"/>
    <cellStyle name="標準_BS-Cr" xfId="15240" xr:uid="{00000000-0005-0000-0000-0000883B0000}"/>
    <cellStyle name="㐀കܒ_x0008_" xfId="15241" xr:uid="{00000000-0005-0000-0000-0000893B0000}"/>
    <cellStyle name="㼿" xfId="15242" xr:uid="{00000000-0005-0000-0000-00008A3B0000}"/>
    <cellStyle name="㼿?" xfId="15243" xr:uid="{00000000-0005-0000-0000-00008B3B0000}"/>
    <cellStyle name="㼿? 10" xfId="15244" xr:uid="{00000000-0005-0000-0000-00008C3B0000}"/>
    <cellStyle name="㼿? 2" xfId="15245" xr:uid="{00000000-0005-0000-0000-00008D3B0000}"/>
    <cellStyle name="㼿? 2 10" xfId="15246" xr:uid="{00000000-0005-0000-0000-00008E3B0000}"/>
    <cellStyle name="㼿? 2 11" xfId="15247" xr:uid="{00000000-0005-0000-0000-00008F3B0000}"/>
    <cellStyle name="㼿? 2 12" xfId="15248" xr:uid="{00000000-0005-0000-0000-0000903B0000}"/>
    <cellStyle name="㼿? 2 2" xfId="15249" xr:uid="{00000000-0005-0000-0000-0000913B0000}"/>
    <cellStyle name="㼿? 2 3" xfId="15250" xr:uid="{00000000-0005-0000-0000-0000923B0000}"/>
    <cellStyle name="㼿? 2 4" xfId="15251" xr:uid="{00000000-0005-0000-0000-0000933B0000}"/>
    <cellStyle name="㼿? 2 5" xfId="15252" xr:uid="{00000000-0005-0000-0000-0000943B0000}"/>
    <cellStyle name="㼿? 2 6" xfId="15253" xr:uid="{00000000-0005-0000-0000-0000953B0000}"/>
    <cellStyle name="㼿? 2 7" xfId="15254" xr:uid="{00000000-0005-0000-0000-0000963B0000}"/>
    <cellStyle name="㼿? 2 8" xfId="15255" xr:uid="{00000000-0005-0000-0000-0000973B0000}"/>
    <cellStyle name="㼿? 2 9" xfId="15256" xr:uid="{00000000-0005-0000-0000-0000983B0000}"/>
    <cellStyle name="㼿? 3" xfId="15257" xr:uid="{00000000-0005-0000-0000-0000993B0000}"/>
    <cellStyle name="㼿? 3 10" xfId="15258" xr:uid="{00000000-0005-0000-0000-00009A3B0000}"/>
    <cellStyle name="㼿? 3 11" xfId="15259" xr:uid="{00000000-0005-0000-0000-00009B3B0000}"/>
    <cellStyle name="㼿? 3 12" xfId="15260" xr:uid="{00000000-0005-0000-0000-00009C3B0000}"/>
    <cellStyle name="㼿? 3 13" xfId="15261" xr:uid="{00000000-0005-0000-0000-00009D3B0000}"/>
    <cellStyle name="㼿? 3 14" xfId="15262" xr:uid="{00000000-0005-0000-0000-00009E3B0000}"/>
    <cellStyle name="㼿? 3 15" xfId="15263" xr:uid="{00000000-0005-0000-0000-00009F3B0000}"/>
    <cellStyle name="㼿? 3 16" xfId="15264" xr:uid="{00000000-0005-0000-0000-0000A03B0000}"/>
    <cellStyle name="㼿? 3 17" xfId="15265" xr:uid="{00000000-0005-0000-0000-0000A13B0000}"/>
    <cellStyle name="㼿? 3 18" xfId="15266" xr:uid="{00000000-0005-0000-0000-0000A23B0000}"/>
    <cellStyle name="㼿? 3 2" xfId="15267" xr:uid="{00000000-0005-0000-0000-0000A33B0000}"/>
    <cellStyle name="㼿? 3 3" xfId="15268" xr:uid="{00000000-0005-0000-0000-0000A43B0000}"/>
    <cellStyle name="㼿? 3 4" xfId="15269" xr:uid="{00000000-0005-0000-0000-0000A53B0000}"/>
    <cellStyle name="㼿? 3 5" xfId="15270" xr:uid="{00000000-0005-0000-0000-0000A63B0000}"/>
    <cellStyle name="㼿? 3 6" xfId="15271" xr:uid="{00000000-0005-0000-0000-0000A73B0000}"/>
    <cellStyle name="㼿? 3 7" xfId="15272" xr:uid="{00000000-0005-0000-0000-0000A83B0000}"/>
    <cellStyle name="㼿? 3 8" xfId="15273" xr:uid="{00000000-0005-0000-0000-0000A93B0000}"/>
    <cellStyle name="㼿? 3 9" xfId="15274" xr:uid="{00000000-0005-0000-0000-0000AA3B0000}"/>
    <cellStyle name="㼿? 4" xfId="15275" xr:uid="{00000000-0005-0000-0000-0000AB3B0000}"/>
    <cellStyle name="㼿? 4 2" xfId="15276" xr:uid="{00000000-0005-0000-0000-0000AC3B0000}"/>
    <cellStyle name="㼿? 4 3" xfId="15277" xr:uid="{00000000-0005-0000-0000-0000AD3B0000}"/>
    <cellStyle name="㼿? 4 4" xfId="15278" xr:uid="{00000000-0005-0000-0000-0000AE3B0000}"/>
    <cellStyle name="㼿? 4 5" xfId="15279" xr:uid="{00000000-0005-0000-0000-0000AF3B0000}"/>
    <cellStyle name="㼿? 4 6" xfId="15280" xr:uid="{00000000-0005-0000-0000-0000B03B0000}"/>
    <cellStyle name="㼿? 5" xfId="15281" xr:uid="{00000000-0005-0000-0000-0000B13B0000}"/>
    <cellStyle name="㼿? 5 10" xfId="15282" xr:uid="{00000000-0005-0000-0000-0000B23B0000}"/>
    <cellStyle name="㼿? 5 11" xfId="15283" xr:uid="{00000000-0005-0000-0000-0000B33B0000}"/>
    <cellStyle name="㼿? 5 12" xfId="15284" xr:uid="{00000000-0005-0000-0000-0000B43B0000}"/>
    <cellStyle name="㼿? 5 13" xfId="15285" xr:uid="{00000000-0005-0000-0000-0000B53B0000}"/>
    <cellStyle name="㼿? 5 14" xfId="15286" xr:uid="{00000000-0005-0000-0000-0000B63B0000}"/>
    <cellStyle name="㼿? 5 15" xfId="15287" xr:uid="{00000000-0005-0000-0000-0000B73B0000}"/>
    <cellStyle name="㼿? 5 2" xfId="15288" xr:uid="{00000000-0005-0000-0000-0000B83B0000}"/>
    <cellStyle name="㼿? 5 3" xfId="15289" xr:uid="{00000000-0005-0000-0000-0000B93B0000}"/>
    <cellStyle name="㼿? 5 4" xfId="15290" xr:uid="{00000000-0005-0000-0000-0000BA3B0000}"/>
    <cellStyle name="㼿? 5 5" xfId="15291" xr:uid="{00000000-0005-0000-0000-0000BB3B0000}"/>
    <cellStyle name="㼿? 5 6" xfId="15292" xr:uid="{00000000-0005-0000-0000-0000BC3B0000}"/>
    <cellStyle name="㼿? 5 7" xfId="15293" xr:uid="{00000000-0005-0000-0000-0000BD3B0000}"/>
    <cellStyle name="㼿? 5 8" xfId="15294" xr:uid="{00000000-0005-0000-0000-0000BE3B0000}"/>
    <cellStyle name="㼿? 5 9" xfId="15295" xr:uid="{00000000-0005-0000-0000-0000BF3B0000}"/>
    <cellStyle name="㼿? 6" xfId="15296" xr:uid="{00000000-0005-0000-0000-0000C03B0000}"/>
    <cellStyle name="㼿? 7" xfId="15297" xr:uid="{00000000-0005-0000-0000-0000C13B0000}"/>
    <cellStyle name="㼿? 8" xfId="15298" xr:uid="{00000000-0005-0000-0000-0000C23B0000}"/>
    <cellStyle name="㼿? 9" xfId="15299" xr:uid="{00000000-0005-0000-0000-0000C33B0000}"/>
    <cellStyle name="㼿_ОРЭМ_2011.11.06-02" xfId="15300" xr:uid="{00000000-0005-0000-0000-0000C43B0000}"/>
    <cellStyle name="㼿_СКЭ_2011.11.06-06" xfId="15301" xr:uid="{00000000-0005-0000-0000-0000C53B0000}"/>
    <cellStyle name="㼿㼿" xfId="15302" xr:uid="{00000000-0005-0000-0000-0000C63B0000}"/>
    <cellStyle name="㼿㼿 2" xfId="15303" xr:uid="{00000000-0005-0000-0000-0000C73B0000}"/>
    <cellStyle name="㼿㼿 2 10" xfId="15304" xr:uid="{00000000-0005-0000-0000-0000C83B0000}"/>
    <cellStyle name="㼿㼿 2 11" xfId="15305" xr:uid="{00000000-0005-0000-0000-0000C93B0000}"/>
    <cellStyle name="㼿㼿 2 12" xfId="15306" xr:uid="{00000000-0005-0000-0000-0000CA3B0000}"/>
    <cellStyle name="㼿㼿 2 2" xfId="15307" xr:uid="{00000000-0005-0000-0000-0000CB3B0000}"/>
    <cellStyle name="㼿㼿 2 3" xfId="15308" xr:uid="{00000000-0005-0000-0000-0000CC3B0000}"/>
    <cellStyle name="㼿㼿 2 4" xfId="15309" xr:uid="{00000000-0005-0000-0000-0000CD3B0000}"/>
    <cellStyle name="㼿㼿 2 5" xfId="15310" xr:uid="{00000000-0005-0000-0000-0000CE3B0000}"/>
    <cellStyle name="㼿㼿 2 6" xfId="15311" xr:uid="{00000000-0005-0000-0000-0000CF3B0000}"/>
    <cellStyle name="㼿㼿 2 7" xfId="15312" xr:uid="{00000000-0005-0000-0000-0000D03B0000}"/>
    <cellStyle name="㼿㼿 2 8" xfId="15313" xr:uid="{00000000-0005-0000-0000-0000D13B0000}"/>
    <cellStyle name="㼿㼿 2 9" xfId="15314" xr:uid="{00000000-0005-0000-0000-0000D23B0000}"/>
    <cellStyle name="㼿㼿 3" xfId="15315" xr:uid="{00000000-0005-0000-0000-0000D33B0000}"/>
    <cellStyle name="㼿㼿 3 10" xfId="15316" xr:uid="{00000000-0005-0000-0000-0000D43B0000}"/>
    <cellStyle name="㼿㼿 3 2" xfId="15317" xr:uid="{00000000-0005-0000-0000-0000D53B0000}"/>
    <cellStyle name="㼿㼿 3 3" xfId="15318" xr:uid="{00000000-0005-0000-0000-0000D63B0000}"/>
    <cellStyle name="㼿㼿 3 4" xfId="15319" xr:uid="{00000000-0005-0000-0000-0000D73B0000}"/>
    <cellStyle name="㼿㼿 3 5" xfId="15320" xr:uid="{00000000-0005-0000-0000-0000D83B0000}"/>
    <cellStyle name="㼿㼿 3 6" xfId="15321" xr:uid="{00000000-0005-0000-0000-0000D93B0000}"/>
    <cellStyle name="㼿㼿 3 7" xfId="15322" xr:uid="{00000000-0005-0000-0000-0000DA3B0000}"/>
    <cellStyle name="㼿㼿 3 8" xfId="15323" xr:uid="{00000000-0005-0000-0000-0000DB3B0000}"/>
    <cellStyle name="㼿㼿 3 9" xfId="15324" xr:uid="{00000000-0005-0000-0000-0000DC3B0000}"/>
    <cellStyle name="㼿㼿 4" xfId="15325" xr:uid="{00000000-0005-0000-0000-0000DD3B0000}"/>
    <cellStyle name="㼿㼿 4 10" xfId="15326" xr:uid="{00000000-0005-0000-0000-0000DE3B0000}"/>
    <cellStyle name="㼿㼿 4 2" xfId="15327" xr:uid="{00000000-0005-0000-0000-0000DF3B0000}"/>
    <cellStyle name="㼿㼿 4 3" xfId="15328" xr:uid="{00000000-0005-0000-0000-0000E03B0000}"/>
    <cellStyle name="㼿㼿 4 4" xfId="15329" xr:uid="{00000000-0005-0000-0000-0000E13B0000}"/>
    <cellStyle name="㼿㼿 4 5" xfId="15330" xr:uid="{00000000-0005-0000-0000-0000E23B0000}"/>
    <cellStyle name="㼿㼿 4 6" xfId="15331" xr:uid="{00000000-0005-0000-0000-0000E33B0000}"/>
    <cellStyle name="㼿㼿 4 7" xfId="15332" xr:uid="{00000000-0005-0000-0000-0000E43B0000}"/>
    <cellStyle name="㼿㼿 4 8" xfId="15333" xr:uid="{00000000-0005-0000-0000-0000E53B0000}"/>
    <cellStyle name="㼿㼿 4 9" xfId="15334" xr:uid="{00000000-0005-0000-0000-0000E63B0000}"/>
    <cellStyle name="㼿㼿 5" xfId="15335" xr:uid="{00000000-0005-0000-0000-0000E73B0000}"/>
    <cellStyle name="㼿㼿 6" xfId="15336" xr:uid="{00000000-0005-0000-0000-0000E83B0000}"/>
    <cellStyle name="㼿㼿 7" xfId="15337" xr:uid="{00000000-0005-0000-0000-0000E93B0000}"/>
    <cellStyle name="㼿㼿 8" xfId="15338" xr:uid="{00000000-0005-0000-0000-0000EA3B0000}"/>
    <cellStyle name="㼿㼿 9" xfId="15339" xr:uid="{00000000-0005-0000-0000-0000EB3B0000}"/>
    <cellStyle name="㼿㼿?" xfId="15340" xr:uid="{00000000-0005-0000-0000-0000EC3B0000}"/>
    <cellStyle name="㼿㼿? 2" xfId="15341" xr:uid="{00000000-0005-0000-0000-0000ED3B0000}"/>
    <cellStyle name="㼿㼿? 2 10" xfId="15342" xr:uid="{00000000-0005-0000-0000-0000EE3B0000}"/>
    <cellStyle name="㼿㼿? 2 11" xfId="15343" xr:uid="{00000000-0005-0000-0000-0000EF3B0000}"/>
    <cellStyle name="㼿㼿? 2 12" xfId="15344" xr:uid="{00000000-0005-0000-0000-0000F03B0000}"/>
    <cellStyle name="㼿㼿? 2 13" xfId="15345" xr:uid="{00000000-0005-0000-0000-0000F13B0000}"/>
    <cellStyle name="㼿㼿? 2 2" xfId="15346" xr:uid="{00000000-0005-0000-0000-0000F23B0000}"/>
    <cellStyle name="㼿㼿? 2 3" xfId="15347" xr:uid="{00000000-0005-0000-0000-0000F33B0000}"/>
    <cellStyle name="㼿㼿? 2 4" xfId="15348" xr:uid="{00000000-0005-0000-0000-0000F43B0000}"/>
    <cellStyle name="㼿㼿? 2 5" xfId="15349" xr:uid="{00000000-0005-0000-0000-0000F53B0000}"/>
    <cellStyle name="㼿㼿? 2 6" xfId="15350" xr:uid="{00000000-0005-0000-0000-0000F63B0000}"/>
    <cellStyle name="㼿㼿? 2 7" xfId="15351" xr:uid="{00000000-0005-0000-0000-0000F73B0000}"/>
    <cellStyle name="㼿㼿? 2 8" xfId="15352" xr:uid="{00000000-0005-0000-0000-0000F83B0000}"/>
    <cellStyle name="㼿㼿? 2 9" xfId="15353" xr:uid="{00000000-0005-0000-0000-0000F93B0000}"/>
    <cellStyle name="㼿㼿? 3" xfId="15354" xr:uid="{00000000-0005-0000-0000-0000FA3B0000}"/>
    <cellStyle name="㼿㼿? 3 10" xfId="15355" xr:uid="{00000000-0005-0000-0000-0000FB3B0000}"/>
    <cellStyle name="㼿㼿? 3 2" xfId="15356" xr:uid="{00000000-0005-0000-0000-0000FC3B0000}"/>
    <cellStyle name="㼿㼿? 3 3" xfId="15357" xr:uid="{00000000-0005-0000-0000-0000FD3B0000}"/>
    <cellStyle name="㼿㼿? 3 4" xfId="15358" xr:uid="{00000000-0005-0000-0000-0000FE3B0000}"/>
    <cellStyle name="㼿㼿? 3 5" xfId="15359" xr:uid="{00000000-0005-0000-0000-0000FF3B0000}"/>
    <cellStyle name="㼿㼿? 3 6" xfId="15360" xr:uid="{00000000-0005-0000-0000-0000003C0000}"/>
    <cellStyle name="㼿㼿? 3 7" xfId="15361" xr:uid="{00000000-0005-0000-0000-0000013C0000}"/>
    <cellStyle name="㼿㼿? 3 8" xfId="15362" xr:uid="{00000000-0005-0000-0000-0000023C0000}"/>
    <cellStyle name="㼿㼿? 3 9" xfId="15363" xr:uid="{00000000-0005-0000-0000-0000033C0000}"/>
    <cellStyle name="㼿㼿? 4" xfId="15364" xr:uid="{00000000-0005-0000-0000-0000043C0000}"/>
    <cellStyle name="㼿㼿? 4 10" xfId="15365" xr:uid="{00000000-0005-0000-0000-0000053C0000}"/>
    <cellStyle name="㼿㼿? 4 2" xfId="15366" xr:uid="{00000000-0005-0000-0000-0000063C0000}"/>
    <cellStyle name="㼿㼿? 4 3" xfId="15367" xr:uid="{00000000-0005-0000-0000-0000073C0000}"/>
    <cellStyle name="㼿㼿? 4 4" xfId="15368" xr:uid="{00000000-0005-0000-0000-0000083C0000}"/>
    <cellStyle name="㼿㼿? 4 5" xfId="15369" xr:uid="{00000000-0005-0000-0000-0000093C0000}"/>
    <cellStyle name="㼿㼿? 4 6" xfId="15370" xr:uid="{00000000-0005-0000-0000-00000A3C0000}"/>
    <cellStyle name="㼿㼿? 4 7" xfId="15371" xr:uid="{00000000-0005-0000-0000-00000B3C0000}"/>
    <cellStyle name="㼿㼿? 4 8" xfId="15372" xr:uid="{00000000-0005-0000-0000-00000C3C0000}"/>
    <cellStyle name="㼿㼿? 4 9" xfId="15373" xr:uid="{00000000-0005-0000-0000-00000D3C0000}"/>
    <cellStyle name="㼿㼿? 5" xfId="15374" xr:uid="{00000000-0005-0000-0000-00000E3C0000}"/>
    <cellStyle name="㼿㼿? 6" xfId="15375" xr:uid="{00000000-0005-0000-0000-00000F3C0000}"/>
    <cellStyle name="㼿㼿? 7" xfId="15376" xr:uid="{00000000-0005-0000-0000-0000103C0000}"/>
    <cellStyle name="㼿㼿? 8" xfId="15377" xr:uid="{00000000-0005-0000-0000-0000113C0000}"/>
    <cellStyle name="㼿㼿? 9" xfId="15378" xr:uid="{00000000-0005-0000-0000-0000123C0000}"/>
    <cellStyle name="㼿㼿㼿" xfId="15379" xr:uid="{00000000-0005-0000-0000-0000133C0000}"/>
    <cellStyle name="㼿㼿㼿 2" xfId="15380" xr:uid="{00000000-0005-0000-0000-0000143C0000}"/>
    <cellStyle name="㼿㼿㼿?" xfId="15381" xr:uid="{00000000-0005-0000-0000-0000153C0000}"/>
    <cellStyle name="㼿㼿㼿? 2" xfId="15382" xr:uid="{00000000-0005-0000-0000-0000163C0000}"/>
    <cellStyle name="㼿㼿㼿? 3" xfId="15383" xr:uid="{00000000-0005-0000-0000-0000173C0000}"/>
    <cellStyle name="㼿㼿㼿? 4" xfId="15384" xr:uid="{00000000-0005-0000-0000-0000183C0000}"/>
    <cellStyle name="㼿㼿㼿? 5" xfId="15385" xr:uid="{00000000-0005-0000-0000-0000193C0000}"/>
    <cellStyle name="㼿㼿㼿? 6" xfId="15386" xr:uid="{00000000-0005-0000-0000-00001A3C0000}"/>
    <cellStyle name="㼿㼿㼿? 7" xfId="15387" xr:uid="{00000000-0005-0000-0000-00001B3C0000}"/>
    <cellStyle name="㼿㼿㼿㼿" xfId="15388" xr:uid="{00000000-0005-0000-0000-00001C3C0000}"/>
    <cellStyle name="㼿㼿㼿㼿 2" xfId="15389" xr:uid="{00000000-0005-0000-0000-00001D3C0000}"/>
    <cellStyle name="㼿㼿㼿㼿?" xfId="15390" xr:uid="{00000000-0005-0000-0000-00001E3C0000}"/>
    <cellStyle name="㼿㼿㼿㼿? 2" xfId="15391" xr:uid="{00000000-0005-0000-0000-00001F3C0000}"/>
    <cellStyle name="㼿㼿㼿㼿㼿" xfId="15392" xr:uid="{00000000-0005-0000-0000-0000203C0000}"/>
    <cellStyle name="㼿㼿㼿㼿㼿 2" xfId="15393" xr:uid="{00000000-0005-0000-0000-0000213C0000}"/>
    <cellStyle name="㼿㼿㼿㼿㼿 2 10" xfId="15394" xr:uid="{00000000-0005-0000-0000-0000223C0000}"/>
    <cellStyle name="㼿㼿㼿㼿㼿 2 2" xfId="15395" xr:uid="{00000000-0005-0000-0000-0000233C0000}"/>
    <cellStyle name="㼿㼿㼿㼿㼿 2 3" xfId="15396" xr:uid="{00000000-0005-0000-0000-0000243C0000}"/>
    <cellStyle name="㼿㼿㼿㼿㼿 2 4" xfId="15397" xr:uid="{00000000-0005-0000-0000-0000253C0000}"/>
    <cellStyle name="㼿㼿㼿㼿㼿 2 5" xfId="15398" xr:uid="{00000000-0005-0000-0000-0000263C0000}"/>
    <cellStyle name="㼿㼿㼿㼿㼿 2 6" xfId="15399" xr:uid="{00000000-0005-0000-0000-0000273C0000}"/>
    <cellStyle name="㼿㼿㼿㼿㼿 2 7" xfId="15400" xr:uid="{00000000-0005-0000-0000-0000283C0000}"/>
    <cellStyle name="㼿㼿㼿㼿㼿 2 8" xfId="15401" xr:uid="{00000000-0005-0000-0000-0000293C0000}"/>
    <cellStyle name="㼿㼿㼿㼿㼿 2 9" xfId="15402" xr:uid="{00000000-0005-0000-0000-00002A3C0000}"/>
    <cellStyle name="㼿㼿㼿㼿㼿 3" xfId="15403" xr:uid="{00000000-0005-0000-0000-00002B3C0000}"/>
    <cellStyle name="㼿㼿㼿㼿㼿 3 10" xfId="15404" xr:uid="{00000000-0005-0000-0000-00002C3C0000}"/>
    <cellStyle name="㼿㼿㼿㼿㼿 3 11" xfId="15405" xr:uid="{00000000-0005-0000-0000-00002D3C0000}"/>
    <cellStyle name="㼿㼿㼿㼿㼿 3 12" xfId="15406" xr:uid="{00000000-0005-0000-0000-00002E3C0000}"/>
    <cellStyle name="㼿㼿㼿㼿㼿 3 2" xfId="15407" xr:uid="{00000000-0005-0000-0000-00002F3C0000}"/>
    <cellStyle name="㼿㼿㼿㼿㼿 3 3" xfId="15408" xr:uid="{00000000-0005-0000-0000-0000303C0000}"/>
    <cellStyle name="㼿㼿㼿㼿㼿 3 4" xfId="15409" xr:uid="{00000000-0005-0000-0000-0000313C0000}"/>
    <cellStyle name="㼿㼿㼿㼿㼿 3 5" xfId="15410" xr:uid="{00000000-0005-0000-0000-0000323C0000}"/>
    <cellStyle name="㼿㼿㼿㼿㼿 3 6" xfId="15411" xr:uid="{00000000-0005-0000-0000-0000333C0000}"/>
    <cellStyle name="㼿㼿㼿㼿㼿 3 7" xfId="15412" xr:uid="{00000000-0005-0000-0000-0000343C0000}"/>
    <cellStyle name="㼿㼿㼿㼿㼿 3 8" xfId="15413" xr:uid="{00000000-0005-0000-0000-0000353C0000}"/>
    <cellStyle name="㼿㼿㼿㼿㼿 3 9" xfId="15414" xr:uid="{00000000-0005-0000-0000-0000363C0000}"/>
    <cellStyle name="㼿㼿㼿㼿㼿 4" xfId="15415" xr:uid="{00000000-0005-0000-0000-0000373C0000}"/>
    <cellStyle name="㼿㼿㼿㼿㼿 4 10" xfId="15416" xr:uid="{00000000-0005-0000-0000-0000383C0000}"/>
    <cellStyle name="㼿㼿㼿㼿㼿 4 2" xfId="15417" xr:uid="{00000000-0005-0000-0000-0000393C0000}"/>
    <cellStyle name="㼿㼿㼿㼿㼿 4 3" xfId="15418" xr:uid="{00000000-0005-0000-0000-00003A3C0000}"/>
    <cellStyle name="㼿㼿㼿㼿㼿 4 4" xfId="15419" xr:uid="{00000000-0005-0000-0000-00003B3C0000}"/>
    <cellStyle name="㼿㼿㼿㼿㼿 4 5" xfId="15420" xr:uid="{00000000-0005-0000-0000-00003C3C0000}"/>
    <cellStyle name="㼿㼿㼿㼿㼿 4 6" xfId="15421" xr:uid="{00000000-0005-0000-0000-00003D3C0000}"/>
    <cellStyle name="㼿㼿㼿㼿㼿 4 7" xfId="15422" xr:uid="{00000000-0005-0000-0000-00003E3C0000}"/>
    <cellStyle name="㼿㼿㼿㼿㼿 4 8" xfId="15423" xr:uid="{00000000-0005-0000-0000-00003F3C0000}"/>
    <cellStyle name="㼿㼿㼿㼿㼿 4 9" xfId="15424" xr:uid="{00000000-0005-0000-0000-0000403C0000}"/>
    <cellStyle name="㼿㼿㼿㼿㼿 5" xfId="15425" xr:uid="{00000000-0005-0000-0000-0000413C0000}"/>
    <cellStyle name="㼿㼿㼿㼿㼿 5 10" xfId="15426" xr:uid="{00000000-0005-0000-0000-0000423C0000}"/>
    <cellStyle name="㼿㼿㼿㼿㼿 5 2" xfId="15427" xr:uid="{00000000-0005-0000-0000-0000433C0000}"/>
    <cellStyle name="㼿㼿㼿㼿㼿 5 3" xfId="15428" xr:uid="{00000000-0005-0000-0000-0000443C0000}"/>
    <cellStyle name="㼿㼿㼿㼿㼿 5 4" xfId="15429" xr:uid="{00000000-0005-0000-0000-0000453C0000}"/>
    <cellStyle name="㼿㼿㼿㼿㼿 5 5" xfId="15430" xr:uid="{00000000-0005-0000-0000-0000463C0000}"/>
    <cellStyle name="㼿㼿㼿㼿㼿 5 6" xfId="15431" xr:uid="{00000000-0005-0000-0000-0000473C0000}"/>
    <cellStyle name="㼿㼿㼿㼿㼿 5 7" xfId="15432" xr:uid="{00000000-0005-0000-0000-0000483C0000}"/>
    <cellStyle name="㼿㼿㼿㼿㼿 5 8" xfId="15433" xr:uid="{00000000-0005-0000-0000-0000493C0000}"/>
    <cellStyle name="㼿㼿㼿㼿㼿 5 9" xfId="15434" xr:uid="{00000000-0005-0000-0000-00004A3C0000}"/>
    <cellStyle name="㼿㼿㼿㼿㼿 6" xfId="15435" xr:uid="{00000000-0005-0000-0000-00004B3C0000}"/>
    <cellStyle name="㼿㼿㼿㼿㼿 7" xfId="15436" xr:uid="{00000000-0005-0000-0000-00004C3C0000}"/>
    <cellStyle name="㼿㼿㼿㼿㼿 8" xfId="15437" xr:uid="{00000000-0005-0000-0000-00004D3C0000}"/>
    <cellStyle name="㼿㼿㼿㼿㼿 9" xfId="15438" xr:uid="{00000000-0005-0000-0000-00004E3C0000}"/>
    <cellStyle name="㼿㼿㼿㼿㼿?" xfId="15439" xr:uid="{00000000-0005-0000-0000-00004F3C0000}"/>
    <cellStyle name="㼿㼿㼿㼿㼿㼿?" xfId="15440" xr:uid="{00000000-0005-0000-0000-0000503C0000}"/>
    <cellStyle name="㼿㼿㼿㼿㼿㼿㼿?" xfId="15441" xr:uid="{00000000-0005-0000-0000-0000513C0000}"/>
    <cellStyle name="㼿㼿㼿㼿㼿㼿㼿㼿" xfId="15442" xr:uid="{00000000-0005-0000-0000-0000523C0000}"/>
    <cellStyle name="㼿㼿㼿㼿㼿㼿㼿㼿㼿" xfId="15443" xr:uid="{00000000-0005-0000-0000-0000533C0000}"/>
    <cellStyle name="㼿㼿㼿㼿㼿㼿㼿㼿㼿㼿" xfId="15444" xr:uid="{00000000-0005-0000-0000-0000543C0000}"/>
    <cellStyle name="㼿㼿㼿㼿㼿㼿㼿㼿㼿㼿?" xfId="15445" xr:uid="{00000000-0005-0000-0000-0000553C0000}"/>
    <cellStyle name="㼿㼿㼿㼿㼿㼿㼿㼿㼿㼿㼿" xfId="15446" xr:uid="{00000000-0005-0000-0000-0000563C0000}"/>
    <cellStyle name="㼿㼿㼿㼿㼿㼿㼿㼿㼿㼿㼿?" xfId="15447" xr:uid="{00000000-0005-0000-0000-0000573C0000}"/>
    <cellStyle name="㼿㼿㼿㼿㼿㼿㼿㼿㼿㼿㼿㼿" xfId="15448" xr:uid="{00000000-0005-0000-0000-0000583C0000}"/>
    <cellStyle name="㼿㼿㼿㼿㼿㼿㼿㼿㼿㼿㼿㼿?" xfId="15449" xr:uid="{00000000-0005-0000-0000-0000593C0000}"/>
    <cellStyle name="㼿㼿㼿㼿㼿㼿㼿㼿㼿㼿㼿㼿㼿" xfId="15450" xr:uid="{00000000-0005-0000-0000-00005A3C0000}"/>
    <cellStyle name="㼿㼿㼿㼿㼿㼿㼿㼿㼿㼿㼿㼿㼿?" xfId="15451" xr:uid="{00000000-0005-0000-0000-00005B3C0000}"/>
    <cellStyle name="㼿㼿㼿㼿㼿㼿㼿㼿㼿㼿㼿㼿㼿㼿" xfId="15452" xr:uid="{00000000-0005-0000-0000-00005C3C0000}"/>
    <cellStyle name="㼿㼿㼿㼿㼿㼿㼿㼿㼿㼿㼿㼿㼿㼿?" xfId="15453" xr:uid="{00000000-0005-0000-0000-00005D3C0000}"/>
    <cellStyle name="㼿㼿㼿㼿㼿㼿㼿㼿㼿㼿㼿㼿㼿㼿㼿" xfId="15454" xr:uid="{00000000-0005-0000-0000-00005E3C0000}"/>
    <cellStyle name="㼿㼿㼿㼿㼿㼿㼿㼿㼿㼿㼿㼿㼿㼿㼿?" xfId="15455" xr:uid="{00000000-0005-0000-0000-00005F3C0000}"/>
    <cellStyle name="㼿㼿㼿㼿㼿㼿㼿㼿㼿㼿㼿㼿㼿㼿㼿㼿" xfId="15456" xr:uid="{00000000-0005-0000-0000-0000603C0000}"/>
    <cellStyle name="㼿㼿㼿㼿㼿㼿㼿㼿㼿㼿㼿㼿㼿㼿㼿㼿㼿" xfId="15457" xr:uid="{00000000-0005-0000-0000-0000613C0000}"/>
    <cellStyle name="㼿㼿㼿㼿㼿㼿㼿㼿㼿㼿㼿㼿㼿㼿㼿㼿㼿?" xfId="15458" xr:uid="{00000000-0005-0000-0000-0000623C0000}"/>
    <cellStyle name="㼿㼿㼿㼿㼿㼿㼿㼿㼿㼿㼿㼿㼿㼿㼿㼿㼿㼿?" xfId="15459" xr:uid="{00000000-0005-0000-0000-0000633C0000}"/>
    <cellStyle name="㼿㼿㼿㼿㼿㼿㼿㼿㼿㼿㼿㼿㼿㼿㼿㼿㼿㼿㼿" xfId="15460" xr:uid="{00000000-0005-0000-0000-0000643C0000}"/>
    <cellStyle name="㼿㼿㼿㼿㼿㼿㼿㼿㼿㼿㼿㼿㼿㼿㼿㼿㼿㼿㼿㼿" xfId="15461" xr:uid="{00000000-0005-0000-0000-0000653C0000}"/>
    <cellStyle name="㼿㼿㼿㼿㼿㼿㼿㼿㼿㼿㼿㼿㼿㼿㼿㼿㼿㼿㼿㼿㼿" xfId="15462" xr:uid="{00000000-0005-0000-0000-0000663C0000}"/>
    <cellStyle name="㼿㼿㼿㼿㼿㼿㼿㼿㼿㼿㼿㼿㼿㼿㼿㼿㼿㼿㼿㼿㼿㼿" xfId="15463" xr:uid="{00000000-0005-0000-0000-0000673C0000}"/>
    <cellStyle name="㼿㼿㼿㼿㼿㼿㼿㼿㼿㼿㼿㼿㼿㼿㼿㼿㼿㼿㼿㼿㼿㼿?" xfId="15464" xr:uid="{00000000-0005-0000-0000-0000683C0000}"/>
    <cellStyle name="㼿㼿㼿㼿㼿㼿㼿㼿㼿㼿㼿㼿㼿㼿㼿㼿㼿㼿㼿㼿㼿㼿㼿" xfId="15465" xr:uid="{00000000-0005-0000-0000-0000693C0000}"/>
    <cellStyle name="㼿㼿㼿㼿㼿㼿㼿㼿㼿㼿㼿㼿㼿㼿㼿㼿㼿㼿㼿㼿㼿㼿㼿㼿" xfId="15466" xr:uid="{00000000-0005-0000-0000-00006A3C0000}"/>
    <cellStyle name="㼿㼿㼿㼿㼿㼿㼿㼿㼿㼿㼿㼿㼿㼿㼿㼿㼿㼿㼿㼿㼿㼿㼿㼿㼿" xfId="15467" xr:uid="{00000000-0005-0000-0000-00006B3C0000}"/>
    <cellStyle name="㼿㼿㼿㼿㼿㼿㼿㼿㼿㼿㼿㼿㼿㼿㼿㼿㼿㼿㼿㼿㼿㼿㼿㼿㼿㼿" xfId="15468" xr:uid="{00000000-0005-0000-0000-00006C3C0000}"/>
    <cellStyle name="㼿㼿㼿㼿㼿㼿㼿㼿㼿㼿㼿㼿㼿㼿㼿㼿㼿㼿㼿㼿㼿㼿㼿㼿㼿㼿?" xfId="15469" xr:uid="{00000000-0005-0000-0000-00006D3C0000}"/>
    <cellStyle name="㼿㼿㼿㼿㼿㼿㼿㼿㼿㼿㼿㼿㼿㼿㼿㼿㼿㼿㼿㼿㼿㼿㼿㼿㼿㼿㼿" xfId="15470" xr:uid="{00000000-0005-0000-0000-00006E3C0000}"/>
    <cellStyle name="㼿㼿㼿㼿㼿㼿㼿㼿㼿㼿㼿㼿㼿㼿㼿㼿㼿㼿㼿㼿㼿㼿㼿㼿㼿㼿㼿?" xfId="15471" xr:uid="{00000000-0005-0000-0000-00006F3C0000}"/>
    <cellStyle name="㼿㼿㼿㼿㼿㼿㼿㼿㼿㼿㼿㼿㼿㼿㼿㼿㼿㼿㼿㼿㼿㼿㼿㼿㼿㼿㼿㼿" xfId="15472" xr:uid="{00000000-0005-0000-0000-0000703C0000}"/>
    <cellStyle name="㼿㼿㼿㼿㼿㼿㼿㼿㼿㼿㼿㼿㼿㼿㼿㼿㼿㼿㼿㼿㼿㼿㼿㼿㼿㼿㼿㼿?" xfId="15473" xr:uid="{00000000-0005-0000-0000-0000713C0000}"/>
    <cellStyle name="㼿㼿㼿㼿㼿㼿㼿㼿㼿㼿㼿㼿㼿㼿㼿㼿㼿㼿㼿㼿㼿㼿㼿㼿㼿㼿㼿㼿㼿" xfId="15474" xr:uid="{00000000-0005-0000-0000-0000723C0000}"/>
    <cellStyle name="㼿㼿㼿㼿㼿㼿㼿㼿㼿㼿㼿㼿㼿㼿㼿㼿㼿㼿㼿㼿㼿㼿㼿㼿㼿㼿㼿㼿㼿?" xfId="15475" xr:uid="{00000000-0005-0000-0000-0000733C0000}"/>
    <cellStyle name="㼿㼿㼿㼿㼿㼿㼿㼿㼿㼿㼿㼿㼿㼿㼿㼿㼿㼿㼿㼿㼿㼿㼿㼿㼿㼿㼿㼿㼿㼿?" xfId="15476" xr:uid="{00000000-0005-0000-0000-0000743C0000}"/>
    <cellStyle name="㼿㼿㼿㼿㼿㼿㼿㼿㼿㼿㼿㼿㼿㼿㼿㼿㼿㼿㼿㼿㼿㼿㼿㼿㼿㼿㼿㼿㼿㼿㼿?" xfId="15477" xr:uid="{00000000-0005-0000-0000-0000753C0000}"/>
    <cellStyle name="㼿㼿㼿㼿㼿㼿㼿㼿㼿㼿㼿㼿㼿㼿㼿㼿㼿㼿㼿㼿㼿㼿㼿㼿㼿㼿㼿㼿㼿㼿㼿㼿" xfId="15478" xr:uid="{00000000-0005-0000-0000-0000763C0000}"/>
    <cellStyle name="㼿㼿㼿㼿㼿㼿㼿㼿㼿㼿㼿㼿㼿㼿㼿㼿㼿㼿㼿㼿㼿㼿㼿㼿㼿㼿㼿㼿㼿㼿㼿㼿?" xfId="15479" xr:uid="{00000000-0005-0000-0000-0000773C0000}"/>
    <cellStyle name="㼿㼿㼿㼿㼿㼿㼿㼿㼿㼿㼿㼿㼿㼿㼿㼿㼿㼿㼿㼿㼿㼿㼿㼿㼿㼿㼿㼿㼿㼿㼿㼿㼿?" xfId="15480" xr:uid="{00000000-0005-0000-0000-0000783C0000}"/>
    <cellStyle name="㼿㼿㼿㼿㼿㼿㼿㼿㼿㼿㼿㼿㼿㼿㼿㼿㼿㼿㼿㼿㼿㼿㼿㼿㼿㼿㼿㼿㼿㼿㼿㼿㼿㼿" xfId="15481" xr:uid="{00000000-0005-0000-0000-0000793C0000}"/>
    <cellStyle name="㼿㼿㼿㼿㼿㼿㼿㼿㼿㼿㼿㼿㼿㼿㼿㼿㼿㼿㼿㼿㼿㼿㼿㼿㼿㼿㼿㼿㼿㼿㼿㼿㼿㼿?" xfId="15482" xr:uid="{00000000-0005-0000-0000-00007A3C0000}"/>
    <cellStyle name="㼿㼿㼿㼿㼿㼿㼿㼿㼿㼿㼿㼿㼿㼿㼿㼿㼿㼿㼿㼿㼿㼿㼿㼿㼿㼿㼿㼿㼿㼿㼿㼿㼿㼿㼿" xfId="15483" xr:uid="{00000000-0005-0000-0000-00007B3C0000}"/>
    <cellStyle name="㼿㼿㼿㼿㼿㼿㼿㼿㼿㼿㼿㼿㼿㼿㼿㼿㼿㼿㼿㼿㼿㼿㼿㼿㼿㼿㼿㼿㼿㼿㼿㼿㼿㼿㼿?" xfId="15484" xr:uid="{00000000-0005-0000-0000-00007C3C0000}"/>
    <cellStyle name="㼿㼿㼿㼿㼿㼿㼿㼿㼿㼿㼿㼿㼿㼿㼿㼿㼿㼿㼿㼿㼿㼿㼿㼿㼿㼿㼿㼿㼿㼿㼿㼿㼿㼿㼿㼿" xfId="15485" xr:uid="{00000000-0005-0000-0000-00007D3C0000}"/>
    <cellStyle name="㼿㼿㼿㼿㼿㼿㼿㼿㼿㼿㼿㼿㼿㼿㼿㼿㼿㼿㼿㼿㼿㼿㼿㼿㼿㼿㼿㼿㼿㼿㼿㼿㼿㼿㼿㼿?" xfId="15486" xr:uid="{00000000-0005-0000-0000-00007E3C0000}"/>
    <cellStyle name="㼿㼿㼿㼿㼿㼿㼿㼿㼿㼿㼿㼿㼿㼿㼿㼿㼿㼿㼿㼿㼿㼿㼿㼿㼿㼿㼿㼿㼿㼿㼿㼿㼿㼿㼿㼿㼿" xfId="15487" xr:uid="{00000000-0005-0000-0000-00007F3C0000}"/>
    <cellStyle name="㼿㼿㼿㼿㼿㼿㼿㼿㼿㼿㼿㼿㼿㼿㼿㼿㼿㼿㼿㼿㼿㼿㼿㼿㼿㼿㼿㼿㼿㼿㼿㼿㼿㼿㼿㼿㼿?" xfId="15488" xr:uid="{00000000-0005-0000-0000-0000803C0000}"/>
    <cellStyle name="㼿㼿㼿㼿㼿㼿㼿㼿㼿㼿㼿㼿㼿㼿㼿㼿㼿㼿㼿㼿㼿㼿㼿㼿㼿㼿㼿㼿㼿㼿㼿㼿㼿㼿㼿㼿㼿㼿?" xfId="15489" xr:uid="{00000000-0005-0000-0000-0000813C0000}"/>
    <cellStyle name="㼿㼿㼿㼿㼿㼿㼿㼿㼿㼿㼿㼿㼿㼿㼿㼿㼿㼿㼿㼿㼿㼿㼿㼿㼿㼿㼿㼿㼿㼿㼿㼿㼿㼿㼿㼿㼿㼿㼿" xfId="15490" xr:uid="{00000000-0005-0000-0000-0000823C0000}"/>
    <cellStyle name="㼿㼿㼿㼿㼿㼿㼿㼿㼿㼿㼿㼿㼿㼿㼿㼿㼿㼿㼿㼿㼿㼿㼿㼿㼿㼿㼿㼿㼿㼿㼿㼿㼿㼿㼿㼿㼿㼿㼿?" xfId="15491" xr:uid="{00000000-0005-0000-0000-0000833C0000}"/>
    <cellStyle name="㼿㼿㼿㼿㼿㼿㼿㼿㼿㼿㼿㼿㼿㼿㼿㼿㼿㼿㼿㼿㼿㼿㼿㼿㼿㼿㼿㼿㼿㼿㼿㼿㼿㼿㼿㼿㼿㼿㼿㼿" xfId="15492" xr:uid="{00000000-0005-0000-0000-0000843C0000}"/>
    <cellStyle name="㼿㼿㼿㼿㼿㼿㼿㼿㼿㼿㼿㼿㼿㼿㼿㼿㼿㼿㼿㼿㼿㼿㼿㼿㼿㼿㼿㼿㼿㼿㼿㼿㼿㼿㼿㼿㼿㼿㼿㼿?" xfId="15493" xr:uid="{00000000-0005-0000-0000-0000853C0000}"/>
    <cellStyle name="㼿㼿㼿㼿㼿㼿㼿㼿㼿㼿㼿㼿㼿㼿㼿㼿㼿㼿㼿㼿㼿㼿㼿㼿㼿㼿㼿㼿㼿㼿㼿㼿㼿㼿㼿㼿㼿㼿㼿㼿㼿?" xfId="15494" xr:uid="{00000000-0005-0000-0000-0000863C0000}"/>
    <cellStyle name="㼿㼿㼿㼿㼿㼿㼿㼿㼿㼿㼿㼿㼿㼿㼿㼿㼿㼿㼿㼿㼿㼿㼿㼿㼿㼿㼿㼿㼿㼿㼿㼿㼿㼿㼿㼿㼿㼿㼿㼿㼿㼿" xfId="15495" xr:uid="{00000000-0005-0000-0000-0000873C0000}"/>
    <cellStyle name="㼿㼿㼿㼿㼿㼿㼿㼿㼿㼿㼿㼿㼿㼿㼿㼿㼿㼿㼿㼿㼿㼿㼿㼿㼿㼿㼿㼿㼿㼿㼿㼿㼿㼿㼿㼿㼿㼿㼿㼿㼿㼿?" xfId="15496" xr:uid="{00000000-0005-0000-0000-0000883C0000}"/>
    <cellStyle name="㼿㼿㼿㼿㼿㼿㼿㼿㼿㼿㼿㼿㼿㼿㼿㼿㼿㼿㼿㼿㼿㼿㼿㼿㼿㼿㼿㼿㼿㼿㼿㼿㼿㼿㼿㼿㼿㼿㼿㼿㼿㼿㼿" xfId="15497" xr:uid="{00000000-0005-0000-0000-0000893C0000}"/>
    <cellStyle name="㼿㼿㼿㼿㼿㼿㼿㼿㼿㼿㼿㼿㼿㼿㼿㼿㼿㼿㼿㼿㼿㼿㼿㼿㼿㼿㼿㼿㼿㼿㼿㼿㼿㼿㼿㼿㼿㼿㼿㼿㼿㼿㼿㼿" xfId="15498" xr:uid="{00000000-0005-0000-0000-00008A3C0000}"/>
    <cellStyle name="㼿㼿㼿㼿㼿㼿㼿㼿㼿㼿㼿㼿㼿㼿㼿㼿㼿㼿㼿㼿㼿㼿㼿㼿㼿㼿㼿㼿㼿㼿㼿㼿㼿㼿㼿㼿㼿㼿㼿㼿㼿㼿㼿㼿?" xfId="15499" xr:uid="{00000000-0005-0000-0000-00008B3C0000}"/>
    <cellStyle name="㼿㼿㼿㼿㼿㼿㼿㼿㼿㼿㼿㼿㼿㼿㼿㼿㼿㼿㼿㼿㼿㼿㼿㼿㼿㼿㼿㼿㼿㼿㼿㼿㼿㼿㼿㼿㼿㼿㼿㼿㼿㼿㼿㼿㼿" xfId="15500" xr:uid="{00000000-0005-0000-0000-00008C3C0000}"/>
    <cellStyle name="㼿㼿㼿㼿㼿㼿㼿㼿㼿㼿㼿㼿㼿㼿㼿㼿㼿㼿㼿㼿㼿㼿㼿㼿㼿㼿㼿㼿㼿㼿㼿㼿㼿㼿㼿㼿㼿㼿㼿㼿㼿㼿㼿㼿㼿?" xfId="15501" xr:uid="{00000000-0005-0000-0000-00008D3C0000}"/>
    <cellStyle name="㼿㼿㼿㼿㼿㼿㼿㼿㼿㼿㼿㼿㼿㼿㼿㼿㼿㼿㼿㼿㼿㼿㼿㼿㼿㼿㼿㼿㼿㼿㼿㼿㼿㼿㼿㼿㼿㼿㼿㼿㼿㼿㼿㼿㼿㼿" xfId="15502" xr:uid="{00000000-0005-0000-0000-00008E3C0000}"/>
    <cellStyle name="㼿㼿㼿㼿㼿㼿㼿㼿㼿㼿㼿㼿㼿㼿㼿㼿㼿㼿㼿㼿㼿㼿㼿㼿㼿㼿㼿㼿㼿㼿㼿㼿㼿㼿㼿㼿㼿㼿㼿㼿㼿㼿㼿㼿㼿㼿㼿㼿" xfId="15503" xr:uid="{00000000-0005-0000-0000-00008F3C0000}"/>
    <cellStyle name="㼿㼿㼿㼿㼿㼿㼿㼿㼿㼿㼿㼿㼿㼿㼿㼿㼿㼿㼿㼿㼿㼿㼿㼿㼿㼿㼿㼿㼿㼿㼿㼿㼿㼿㼿㼿㼿㼿㼿㼿㼿㼿㼿㼿㼿㼿㼿㼿?" xfId="15504" xr:uid="{00000000-0005-0000-0000-0000903C0000}"/>
    <cellStyle name="㼿㼿㼿㼿㼿㼿㼿㼿㼿㼿㼿㼿㼿㼿㼿㼿㼿㼿㼿㼿㼿㼿㼿㼿㼿㼿㼿㼿㼿㼿㼿㼿㼿㼿㼿㼿㼿㼿㼿㼿㼿㼿㼿㼿㼿㼿㼿㼿㼿" xfId="15505" xr:uid="{00000000-0005-0000-0000-0000913C0000}"/>
    <cellStyle name="㼿㼿㼿㼿㼿㼿㼿㼿㼿㼿㼿㼿㼿㼿㼿㼿㼿㼿㼿㼿㼿㼿㼿㼿㼿㼿㼿㼿㼿㼿㼿㼿㼿㼿㼿㼿㼿㼿㼿㼿㼿㼿㼿㼿㼿㼿㼿㼿㼿?" xfId="15506" xr:uid="{00000000-0005-0000-0000-0000923C0000}"/>
    <cellStyle name="㼿㼿㼿㼿㼿㼿㼿㼿㼿㼿㼿㼿㼿㼿㼿㼿㼿㼿㼿㼿㼿㼿㼿㼿㼿㼿㼿㼿㼿㼿㼿㼿㼿㼿㼿㼿㼿㼿㼿㼿㼿㼿㼿㼿㼿㼿㼿㼿㼿㼿" xfId="15507" xr:uid="{00000000-0005-0000-0000-0000933C0000}"/>
    <cellStyle name="㼿㼿㼿㼿㼿㼿㼿㼿㼿㼿㼿㼿㼿㼿㼿㼿㼿㼿㼿㼿㼿㼿㼿㼿㼿㼿㼿㼿㼿㼿㼿㼿㼿㼿㼿㼿㼿㼿㼿㼿㼿㼿㼿㼿㼿㼿㼿㼿㼿㼿?" xfId="15508" xr:uid="{00000000-0005-0000-0000-0000943C0000}"/>
    <cellStyle name="㼿㼿㼿㼿㼿㼿㼿㼿㼿㼿㼿㼿㼿㼿㼿㼿㼿㼿㼿㼿㼿㼿㼿㼿㼿㼿㼿㼿㼿㼿㼿㼿㼿㼿㼿㼿㼿㼿㼿㼿㼿㼿㼿㼿㼿㼿㼿㼿㼿㼿㼿" xfId="15509" xr:uid="{00000000-0005-0000-0000-0000953C0000}"/>
    <cellStyle name="㼿㼿㼿㼿㼿㼿㼿㼿㼿㼿㼿㼿㼿㼿㼿㼿㼿㼿㼿㼿㼿㼿㼿㼿㼿㼿㼿㼿㼿㼿㼿㼿㼿㼿㼿㼿㼿㼿㼿㼿㼿㼿㼿㼿㼿㼿㼿㼿㼿㼿㼿?" xfId="15510" xr:uid="{00000000-0005-0000-0000-0000963C0000}"/>
    <cellStyle name="㼿㼿㼿㼿㼿㼿㼿㼿㼿㼿㼿㼿㼿㼿㼿㼿㼿㼿㼿㼿㼿㼿㼿㼿㼿㼿㼿㼿㼿㼿㼿㼿㼿㼿㼿㼿㼿㼿㼿㼿㼿㼿㼿㼿㼿㼿㼿㼿㼿㼿㼿㼿" xfId="15511" xr:uid="{00000000-0005-0000-0000-0000973C0000}"/>
    <cellStyle name="㼿㼿㼿㼿㼿㼿㼿㼿㼿㼿㼿㼿㼿㼿㼿㼿㼿㼿㼿㼿㼿㼿㼿㼿㼿㼿㼿㼿㼿㼿㼿㼿㼿㼿㼿㼿㼿㼿㼿㼿㼿㼿㼿㼿㼿㼿㼿㼿㼿㼿㼿㼿?" xfId="15512" xr:uid="{00000000-0005-0000-0000-0000983C0000}"/>
    <cellStyle name="㼿㼿㼿㼿㼿㼿㼿㼿㼿㼿㼿㼿㼿㼿㼿㼿㼿㼿㼿㼿㼿㼿㼿㼿㼿㼿㼿㼿㼿㼿㼿㼿㼿㼿㼿㼿㼿㼿㼿㼿㼿㼿㼿㼿㼿㼿㼿㼿㼿㼿㼿㼿㼿" xfId="15513" xr:uid="{00000000-0005-0000-0000-0000993C0000}"/>
    <cellStyle name="㼿㼿㼿㼿㼿㼿㼿㼿㼿㼿㼿㼿㼿㼿㼿㼿㼿㼿㼿㼿㼿㼿㼿㼿㼿㼿㼿㼿㼿㼿㼿㼿㼿㼿㼿㼿㼿㼿㼿㼿㼿㼿㼿㼿㼿㼿㼿㼿㼿㼿㼿㼿㼿㼿?" xfId="15514" xr:uid="{00000000-0005-0000-0000-00009A3C0000}"/>
    <cellStyle name="㼿㼿㼿㼿㼿㼿㼿㼿㼿㼿㼿㼿㼿㼿㼿㼿㼿㼿㼿㼿㼿㼿㼿㼿㼿㼿㼿㼿㼿㼿㼿㼿㼿㼿㼿㼿㼿㼿㼿㼿㼿㼿㼿㼿㼿㼿㼿㼿㼿㼿㼿㼿㼿㼿㼿" xfId="15515" xr:uid="{00000000-0005-0000-0000-00009B3C0000}"/>
    <cellStyle name="㼿㼿㼿㼿㼿㼿㼿㼿㼿㼿㼿㼿㼿㼿㼿㼿㼿㼿㼿㼿㼿㼿㼿㼿㼿㼿㼿㼿㼿㼿㼿㼿㼿㼿㼿㼿㼿㼿㼿㼿㼿㼿㼿㼿㼿㼿㼿㼿㼿㼿㼿㼿㼿㼿㼿?" xfId="15516" xr:uid="{00000000-0005-0000-0000-00009C3C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1052;&#1086;&#1080;%20&#1076;&#1086;&#1082;&#1091;&#1084;&#1077;&#1085;&#1090;&#1099;/&#1048;&#1085;&#1074;&#1077;&#1089;&#1090;&#1087;&#1088;&#1086;&#1075;&#1088;&#1072;&#1084;&#1084;&#1072;/&#1053;&#1072;&#1096;&#1072;%20&#1080;&#1085;&#1074;&#1077;&#1089;&#1090;&#1087;&#1088;&#1086;&#1075;&#1088;&#1072;&#1084;&#1084;&#1072;/&#1050;&#1086;&#1088;&#1088;&#1077;&#1082;&#1090;&#1080;&#1088;&#1086;&#1074;&#1082;&#1072;%202019/D0404_1162468066859_04/D0404_1162468066859_20_0_04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движная энергетика 1"/>
      <sheetName val="ФЭМ"/>
      <sheetName val="проч"/>
      <sheetName val="Росэнергоатом"/>
    </sheetNames>
    <sheetDataSet>
      <sheetData sheetId="0"/>
      <sheetData sheetId="1">
        <row r="344">
          <cell r="H344">
            <v>9.3463480000000008</v>
          </cell>
        </row>
      </sheetData>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2"/>
  <sheetViews>
    <sheetView view="pageBreakPreview" topLeftCell="A12" zoomScaleNormal="100" zoomScaleSheetLayoutView="100" workbookViewId="0">
      <selection activeCell="B253" sqref="B253:H253"/>
    </sheetView>
  </sheetViews>
  <sheetFormatPr defaultColWidth="9.140625" defaultRowHeight="12.75"/>
  <cols>
    <col min="1" max="1" width="7.7109375" customWidth="1"/>
    <col min="2" max="2" width="9.140625" customWidth="1"/>
    <col min="3" max="3" width="8.5703125" customWidth="1"/>
    <col min="4" max="5" width="9.140625" customWidth="1"/>
    <col min="6" max="6" width="11.7109375" customWidth="1"/>
    <col min="7" max="8" width="9.140625" customWidth="1"/>
    <col min="9" max="9" width="10.42578125" customWidth="1"/>
    <col min="10" max="13" width="9.42578125" customWidth="1"/>
    <col min="14" max="14" width="15.28515625" customWidth="1"/>
  </cols>
  <sheetData>
    <row r="1" spans="1:14">
      <c r="N1" t="s">
        <v>540</v>
      </c>
    </row>
    <row r="2" spans="1:14" ht="24" customHeight="1">
      <c r="M2" s="83" t="s">
        <v>3</v>
      </c>
      <c r="N2" s="83"/>
    </row>
    <row r="3" spans="1:14" ht="14.25" customHeight="1"/>
    <row r="4" spans="1:14">
      <c r="A4" s="83" t="s">
        <v>541</v>
      </c>
      <c r="B4" s="83"/>
      <c r="C4" s="83"/>
      <c r="D4" s="83"/>
      <c r="E4" s="83"/>
      <c r="F4" s="83"/>
      <c r="G4" s="83"/>
      <c r="H4" s="83"/>
      <c r="I4" s="83"/>
      <c r="J4" s="83"/>
      <c r="K4" s="83"/>
      <c r="L4" s="83"/>
      <c r="M4" s="83"/>
      <c r="N4" s="83"/>
    </row>
    <row r="5" spans="1:14" ht="14.25" customHeight="1"/>
    <row r="6" spans="1:14" ht="13.9" customHeight="1">
      <c r="A6" t="s">
        <v>13</v>
      </c>
      <c r="D6" s="83" t="s">
        <v>688</v>
      </c>
      <c r="E6" s="83"/>
      <c r="F6" s="83"/>
      <c r="G6" s="83"/>
      <c r="H6" s="83"/>
      <c r="I6" s="83"/>
      <c r="J6" s="83"/>
      <c r="K6" s="83"/>
      <c r="L6" s="83"/>
      <c r="M6" s="83"/>
    </row>
    <row r="7" spans="1:14">
      <c r="D7" s="83" t="s">
        <v>4</v>
      </c>
      <c r="E7" s="83"/>
      <c r="F7" s="83"/>
      <c r="G7" s="83"/>
      <c r="H7" s="83"/>
      <c r="I7" s="83"/>
      <c r="J7" s="83"/>
      <c r="K7" s="83"/>
      <c r="L7" s="83"/>
      <c r="M7" s="83"/>
    </row>
    <row r="8" spans="1:14" ht="3.95" customHeight="1"/>
    <row r="9" spans="1:14">
      <c r="D9" t="s">
        <v>14</v>
      </c>
      <c r="E9" s="83" t="s">
        <v>693</v>
      </c>
      <c r="F9" s="83"/>
      <c r="G9" s="83"/>
      <c r="H9" s="83"/>
    </row>
    <row r="10" spans="1:14" ht="3.95" customHeight="1"/>
    <row r="11" spans="1:14">
      <c r="G11" t="s">
        <v>15</v>
      </c>
      <c r="H11" t="s">
        <v>689</v>
      </c>
      <c r="I11" t="s">
        <v>5</v>
      </c>
    </row>
    <row r="12" spans="1:14" ht="14.25" customHeight="1"/>
    <row r="13" spans="1:14" ht="59.45" customHeight="1">
      <c r="A13" t="s">
        <v>16</v>
      </c>
      <c r="I13" s="83" t="s">
        <v>690</v>
      </c>
      <c r="J13" s="83"/>
      <c r="K13" s="83"/>
      <c r="L13" s="83"/>
      <c r="M13" s="83"/>
      <c r="N13" s="83"/>
    </row>
    <row r="14" spans="1:14">
      <c r="I14" t="s">
        <v>6</v>
      </c>
    </row>
    <row r="15" spans="1:14" ht="14.25" customHeight="1"/>
    <row r="16" spans="1:14">
      <c r="A16" s="83" t="s">
        <v>17</v>
      </c>
      <c r="B16" s="83"/>
      <c r="C16" s="83"/>
      <c r="D16" s="83"/>
      <c r="E16" s="83"/>
      <c r="F16" s="83"/>
      <c r="G16" s="83"/>
      <c r="H16" s="83"/>
      <c r="I16" s="83"/>
      <c r="J16" s="83"/>
      <c r="K16" s="83"/>
      <c r="L16" s="83"/>
      <c r="M16" s="83"/>
      <c r="N16" s="83"/>
    </row>
    <row r="17" spans="1:14">
      <c r="N17" t="s">
        <v>695</v>
      </c>
    </row>
    <row r="18" spans="1:14" ht="42" customHeight="1">
      <c r="A18" s="83" t="s">
        <v>7</v>
      </c>
      <c r="B18" s="83" t="s">
        <v>8</v>
      </c>
      <c r="C18" s="83"/>
      <c r="D18" s="83"/>
      <c r="E18" s="83"/>
      <c r="F18" s="83"/>
      <c r="G18" s="83"/>
      <c r="H18" s="83"/>
      <c r="I18" s="83" t="s">
        <v>9</v>
      </c>
      <c r="J18" s="83" t="s">
        <v>691</v>
      </c>
      <c r="K18" s="83"/>
      <c r="L18" s="83" t="s">
        <v>542</v>
      </c>
      <c r="M18" s="83"/>
      <c r="N18" s="83" t="s">
        <v>543</v>
      </c>
    </row>
    <row r="19" spans="1:14">
      <c r="A19" s="83"/>
      <c r="B19" s="83"/>
      <c r="C19" s="83"/>
      <c r="D19" s="83"/>
      <c r="E19" s="83"/>
      <c r="F19" s="83"/>
      <c r="G19" s="83"/>
      <c r="H19" s="83"/>
      <c r="I19" s="83"/>
      <c r="J19" t="s">
        <v>0</v>
      </c>
      <c r="K19" t="s">
        <v>1</v>
      </c>
      <c r="L19" t="s">
        <v>11</v>
      </c>
      <c r="M19" t="s">
        <v>12</v>
      </c>
      <c r="N19" s="83"/>
    </row>
    <row r="20" spans="1:14">
      <c r="A20">
        <v>1</v>
      </c>
      <c r="B20" s="83">
        <v>2</v>
      </c>
      <c r="C20" s="83"/>
      <c r="D20" s="83"/>
      <c r="E20" s="83"/>
      <c r="F20" s="83"/>
      <c r="G20" s="83"/>
      <c r="H20" s="83"/>
      <c r="I20">
        <v>3</v>
      </c>
      <c r="J20">
        <v>4</v>
      </c>
      <c r="K20">
        <v>5</v>
      </c>
      <c r="L20">
        <v>6</v>
      </c>
      <c r="M20">
        <v>7</v>
      </c>
      <c r="N20">
        <v>8</v>
      </c>
    </row>
    <row r="21" spans="1:14">
      <c r="A21" s="83" t="s">
        <v>18</v>
      </c>
      <c r="B21" s="83"/>
      <c r="C21" s="83"/>
      <c r="D21" s="83"/>
      <c r="E21" s="83"/>
      <c r="F21" s="83"/>
      <c r="G21" s="83"/>
      <c r="H21" s="83"/>
      <c r="I21" s="83"/>
      <c r="J21" s="83"/>
      <c r="K21" s="83"/>
      <c r="L21" s="83"/>
      <c r="M21" s="83"/>
      <c r="N21" s="83"/>
    </row>
    <row r="22" spans="1:14">
      <c r="A22" t="s">
        <v>19</v>
      </c>
      <c r="B22" s="83" t="s">
        <v>20</v>
      </c>
      <c r="C22" s="83"/>
      <c r="D22" s="83"/>
      <c r="E22" s="83"/>
      <c r="F22" s="83"/>
      <c r="G22" s="83"/>
      <c r="H22" s="83"/>
      <c r="I22" t="s">
        <v>21</v>
      </c>
      <c r="J22">
        <f>J28+J30+J36</f>
        <v>128.14725390326606</v>
      </c>
      <c r="K22">
        <f>K28+K30+K36</f>
        <v>37.565831000000003</v>
      </c>
      <c r="L22">
        <f>L28+L30+L36</f>
        <v>-90.581422903266059</v>
      </c>
      <c r="M22">
        <f>L22/J22*100</f>
        <v>-70.685418644743521</v>
      </c>
      <c r="N22" t="s">
        <v>694</v>
      </c>
    </row>
    <row r="23" spans="1:14">
      <c r="A23" t="s">
        <v>22</v>
      </c>
      <c r="B23" s="83" t="s">
        <v>23</v>
      </c>
      <c r="C23" s="83"/>
      <c r="D23" s="83"/>
      <c r="E23" s="83"/>
      <c r="F23" s="83"/>
      <c r="G23" s="83"/>
      <c r="H23" s="83"/>
      <c r="I23" t="s">
        <v>21</v>
      </c>
      <c r="J23" t="s">
        <v>694</v>
      </c>
      <c r="K23" t="s">
        <v>694</v>
      </c>
      <c r="L23" t="s">
        <v>694</v>
      </c>
      <c r="M23" t="s">
        <v>694</v>
      </c>
      <c r="N23" t="s">
        <v>694</v>
      </c>
    </row>
    <row r="24" spans="1:14" ht="24" customHeight="1">
      <c r="A24" t="s">
        <v>24</v>
      </c>
      <c r="B24" s="83" t="s">
        <v>25</v>
      </c>
      <c r="C24" s="83"/>
      <c r="D24" s="83"/>
      <c r="E24" s="83"/>
      <c r="F24" s="83"/>
      <c r="G24" s="83"/>
      <c r="H24" s="83"/>
      <c r="I24" t="s">
        <v>21</v>
      </c>
      <c r="J24" t="s">
        <v>694</v>
      </c>
      <c r="K24" t="s">
        <v>694</v>
      </c>
      <c r="L24" t="s">
        <v>694</v>
      </c>
      <c r="M24" t="s">
        <v>694</v>
      </c>
      <c r="N24" t="s">
        <v>694</v>
      </c>
    </row>
    <row r="25" spans="1:14" ht="24" customHeight="1">
      <c r="A25" t="s">
        <v>26</v>
      </c>
      <c r="B25" s="83" t="s">
        <v>27</v>
      </c>
      <c r="C25" s="83"/>
      <c r="D25" s="83"/>
      <c r="E25" s="83"/>
      <c r="F25" s="83"/>
      <c r="G25" s="83"/>
      <c r="H25" s="83"/>
      <c r="I25" t="s">
        <v>21</v>
      </c>
      <c r="J25" t="s">
        <v>694</v>
      </c>
      <c r="K25" t="s">
        <v>694</v>
      </c>
      <c r="L25" t="s">
        <v>694</v>
      </c>
      <c r="M25" t="s">
        <v>694</v>
      </c>
      <c r="N25" t="s">
        <v>694</v>
      </c>
    </row>
    <row r="26" spans="1:14" ht="24" customHeight="1">
      <c r="A26" t="s">
        <v>28</v>
      </c>
      <c r="B26" s="83" t="s">
        <v>29</v>
      </c>
      <c r="C26" s="83"/>
      <c r="D26" s="83"/>
      <c r="E26" s="83"/>
      <c r="F26" s="83"/>
      <c r="G26" s="83"/>
      <c r="H26" s="83"/>
      <c r="I26" t="s">
        <v>21</v>
      </c>
      <c r="J26" t="s">
        <v>694</v>
      </c>
      <c r="K26" t="s">
        <v>694</v>
      </c>
      <c r="L26" t="s">
        <v>694</v>
      </c>
      <c r="M26" t="s">
        <v>694</v>
      </c>
      <c r="N26" t="s">
        <v>694</v>
      </c>
    </row>
    <row r="27" spans="1:14">
      <c r="A27" t="s">
        <v>30</v>
      </c>
      <c r="B27" s="83" t="s">
        <v>31</v>
      </c>
      <c r="C27" s="83"/>
      <c r="D27" s="83"/>
      <c r="E27" s="83"/>
      <c r="F27" s="83"/>
      <c r="G27" s="83"/>
      <c r="H27" s="83"/>
      <c r="I27" t="s">
        <v>21</v>
      </c>
      <c r="J27" t="s">
        <v>694</v>
      </c>
      <c r="K27" t="s">
        <v>694</v>
      </c>
      <c r="L27" t="s">
        <v>694</v>
      </c>
      <c r="M27" t="s">
        <v>694</v>
      </c>
      <c r="N27" t="s">
        <v>694</v>
      </c>
    </row>
    <row r="28" spans="1:14">
      <c r="A28" t="s">
        <v>32</v>
      </c>
      <c r="B28" s="83" t="s">
        <v>33</v>
      </c>
      <c r="C28" s="83"/>
      <c r="D28" s="83"/>
      <c r="E28" s="83"/>
      <c r="F28" s="83"/>
      <c r="G28" s="83"/>
      <c r="H28" s="83"/>
      <c r="I28" t="s">
        <v>21</v>
      </c>
      <c r="J28">
        <v>126.77358000000001</v>
      </c>
      <c r="K28">
        <f>37.565831-K30-K36</f>
        <v>37.204243783333339</v>
      </c>
      <c r="L28">
        <f>K28-J28</f>
        <v>-89.56933621666667</v>
      </c>
      <c r="M28">
        <f>L28/J28*100</f>
        <v>-70.652999005523597</v>
      </c>
      <c r="N28" t="s">
        <v>694</v>
      </c>
    </row>
    <row r="29" spans="1:14">
      <c r="A29" t="s">
        <v>34</v>
      </c>
      <c r="B29" s="83" t="s">
        <v>35</v>
      </c>
      <c r="C29" s="83"/>
      <c r="D29" s="83"/>
      <c r="E29" s="83"/>
      <c r="F29" s="83"/>
      <c r="G29" s="83"/>
      <c r="H29" s="83"/>
      <c r="I29" t="s">
        <v>21</v>
      </c>
      <c r="J29" t="s">
        <v>694</v>
      </c>
      <c r="K29" t="s">
        <v>694</v>
      </c>
      <c r="L29" t="s">
        <v>694</v>
      </c>
      <c r="M29" t="s">
        <v>694</v>
      </c>
      <c r="N29" t="s">
        <v>694</v>
      </c>
    </row>
    <row r="30" spans="1:14">
      <c r="A30" t="s">
        <v>36</v>
      </c>
      <c r="B30" s="83" t="s">
        <v>37</v>
      </c>
      <c r="C30" s="83"/>
      <c r="D30" s="83"/>
      <c r="E30" s="83"/>
      <c r="F30" s="83"/>
      <c r="G30" s="83"/>
      <c r="H30" s="83"/>
      <c r="I30" t="s">
        <v>21</v>
      </c>
      <c r="J30">
        <v>0.47405787796944049</v>
      </c>
      <c r="K30">
        <f>0.12907192*100/120</f>
        <v>0.10755993333333333</v>
      </c>
      <c r="L30">
        <f>K30-J30</f>
        <v>-0.36649794463610719</v>
      </c>
      <c r="M30">
        <f>L30/J30*100</f>
        <v>-77.310801416474504</v>
      </c>
      <c r="N30" t="s">
        <v>694</v>
      </c>
    </row>
    <row r="31" spans="1:14">
      <c r="A31" t="s">
        <v>38</v>
      </c>
      <c r="B31" s="83" t="s">
        <v>39</v>
      </c>
      <c r="C31" s="83"/>
      <c r="D31" s="83"/>
      <c r="E31" s="83"/>
      <c r="F31" s="83"/>
      <c r="G31" s="83"/>
      <c r="H31" s="83"/>
      <c r="I31" t="s">
        <v>21</v>
      </c>
      <c r="J31" t="s">
        <v>694</v>
      </c>
      <c r="K31" t="s">
        <v>694</v>
      </c>
      <c r="L31" t="s">
        <v>694</v>
      </c>
      <c r="M31" t="s">
        <v>694</v>
      </c>
      <c r="N31" t="s">
        <v>694</v>
      </c>
    </row>
    <row r="32" spans="1:14">
      <c r="A32" t="s">
        <v>40</v>
      </c>
      <c r="B32" s="83" t="s">
        <v>41</v>
      </c>
      <c r="C32" s="83"/>
      <c r="D32" s="83"/>
      <c r="E32" s="83"/>
      <c r="F32" s="83"/>
      <c r="G32" s="83"/>
      <c r="H32" s="83"/>
      <c r="I32" t="s">
        <v>21</v>
      </c>
      <c r="J32" t="s">
        <v>694</v>
      </c>
      <c r="K32" t="s">
        <v>694</v>
      </c>
      <c r="L32" t="s">
        <v>694</v>
      </c>
      <c r="M32" t="s">
        <v>694</v>
      </c>
      <c r="N32" t="s">
        <v>694</v>
      </c>
    </row>
    <row r="33" spans="1:14" ht="24" customHeight="1">
      <c r="A33" t="s">
        <v>42</v>
      </c>
      <c r="B33" s="83" t="s">
        <v>43</v>
      </c>
      <c r="C33" s="83"/>
      <c r="D33" s="83"/>
      <c r="E33" s="83"/>
      <c r="F33" s="83"/>
      <c r="G33" s="83"/>
      <c r="H33" s="83"/>
      <c r="I33" t="s">
        <v>21</v>
      </c>
      <c r="J33" t="s">
        <v>694</v>
      </c>
      <c r="K33" t="s">
        <v>694</v>
      </c>
      <c r="L33" t="s">
        <v>694</v>
      </c>
      <c r="M33" t="s">
        <v>694</v>
      </c>
      <c r="N33" t="s">
        <v>694</v>
      </c>
    </row>
    <row r="34" spans="1:14">
      <c r="A34" t="s">
        <v>44</v>
      </c>
      <c r="B34" s="83" t="s">
        <v>45</v>
      </c>
      <c r="C34" s="83"/>
      <c r="D34" s="83"/>
      <c r="E34" s="83"/>
      <c r="F34" s="83"/>
      <c r="G34" s="83"/>
      <c r="H34" s="83"/>
      <c r="I34" t="s">
        <v>21</v>
      </c>
      <c r="J34" t="s">
        <v>694</v>
      </c>
      <c r="K34" t="s">
        <v>694</v>
      </c>
      <c r="L34" t="s">
        <v>694</v>
      </c>
      <c r="M34" t="s">
        <v>694</v>
      </c>
      <c r="N34" t="s">
        <v>694</v>
      </c>
    </row>
    <row r="35" spans="1:14">
      <c r="A35" t="s">
        <v>46</v>
      </c>
      <c r="B35" s="83" t="s">
        <v>47</v>
      </c>
      <c r="C35" s="83"/>
      <c r="D35" s="83"/>
      <c r="E35" s="83"/>
      <c r="F35" s="83"/>
      <c r="G35" s="83"/>
      <c r="H35" s="83"/>
      <c r="I35" t="s">
        <v>21</v>
      </c>
      <c r="J35" t="s">
        <v>694</v>
      </c>
      <c r="K35" t="s">
        <v>694</v>
      </c>
      <c r="L35" t="s">
        <v>694</v>
      </c>
      <c r="M35" t="s">
        <v>694</v>
      </c>
      <c r="N35" t="s">
        <v>694</v>
      </c>
    </row>
    <row r="36" spans="1:14">
      <c r="A36" t="s">
        <v>48</v>
      </c>
      <c r="B36" s="83" t="s">
        <v>49</v>
      </c>
      <c r="C36" s="83"/>
      <c r="D36" s="83"/>
      <c r="E36" s="83"/>
      <c r="F36" s="83"/>
      <c r="G36" s="83"/>
      <c r="H36" s="83"/>
      <c r="I36" t="s">
        <v>21</v>
      </c>
      <c r="J36">
        <v>0.89961602529661033</v>
      </c>
      <c r="K36">
        <f>0.304832739999996*100/120</f>
        <v>0.25402728333333002</v>
      </c>
      <c r="L36">
        <f>K36-J36</f>
        <v>-0.64558874196328031</v>
      </c>
      <c r="M36">
        <f>L36/J36*100</f>
        <v>-71.762699174953525</v>
      </c>
      <c r="N36" t="s">
        <v>694</v>
      </c>
    </row>
    <row r="37" spans="1:14" ht="24" customHeight="1">
      <c r="A37" t="s">
        <v>50</v>
      </c>
      <c r="B37" s="83" t="s">
        <v>51</v>
      </c>
      <c r="C37" s="83"/>
      <c r="D37" s="83"/>
      <c r="E37" s="83"/>
      <c r="F37" s="83"/>
      <c r="G37" s="83"/>
      <c r="H37" s="83"/>
      <c r="I37" t="s">
        <v>21</v>
      </c>
      <c r="J37">
        <f>J43+J45</f>
        <v>122.5747830712</v>
      </c>
      <c r="K37">
        <f>K43+K45</f>
        <v>35.963664260000002</v>
      </c>
      <c r="L37">
        <f>K37-J37</f>
        <v>-86.611118811200001</v>
      </c>
      <c r="M37">
        <f>L37/J37*100</f>
        <v>-70.659818146192606</v>
      </c>
      <c r="N37" t="s">
        <v>694</v>
      </c>
    </row>
    <row r="38" spans="1:14">
      <c r="A38" t="s">
        <v>52</v>
      </c>
      <c r="B38" s="83" t="s">
        <v>23</v>
      </c>
      <c r="C38" s="83"/>
      <c r="D38" s="83"/>
      <c r="E38" s="83"/>
      <c r="F38" s="83"/>
      <c r="G38" s="83"/>
      <c r="H38" s="83"/>
      <c r="I38" t="s">
        <v>21</v>
      </c>
      <c r="J38" t="s">
        <v>694</v>
      </c>
      <c r="K38" t="s">
        <v>694</v>
      </c>
      <c r="L38" t="s">
        <v>694</v>
      </c>
      <c r="M38" t="s">
        <v>694</v>
      </c>
      <c r="N38" t="s">
        <v>694</v>
      </c>
    </row>
    <row r="39" spans="1:14" ht="24" customHeight="1">
      <c r="A39" t="s">
        <v>53</v>
      </c>
      <c r="B39" s="83" t="s">
        <v>25</v>
      </c>
      <c r="C39" s="83"/>
      <c r="D39" s="83"/>
      <c r="E39" s="83"/>
      <c r="F39" s="83"/>
      <c r="G39" s="83"/>
      <c r="H39" s="83"/>
      <c r="I39" t="s">
        <v>21</v>
      </c>
      <c r="J39" t="s">
        <v>694</v>
      </c>
      <c r="K39" t="s">
        <v>694</v>
      </c>
      <c r="L39" t="s">
        <v>694</v>
      </c>
      <c r="M39" t="s">
        <v>694</v>
      </c>
      <c r="N39" t="s">
        <v>694</v>
      </c>
    </row>
    <row r="40" spans="1:14" ht="24" customHeight="1">
      <c r="A40" t="s">
        <v>54</v>
      </c>
      <c r="B40" s="83" t="s">
        <v>27</v>
      </c>
      <c r="C40" s="83"/>
      <c r="D40" s="83"/>
      <c r="E40" s="83"/>
      <c r="F40" s="83"/>
      <c r="G40" s="83"/>
      <c r="H40" s="83"/>
      <c r="I40" t="s">
        <v>21</v>
      </c>
      <c r="J40" t="s">
        <v>694</v>
      </c>
      <c r="K40" t="s">
        <v>694</v>
      </c>
      <c r="L40" t="s">
        <v>694</v>
      </c>
      <c r="M40" t="s">
        <v>694</v>
      </c>
      <c r="N40" t="s">
        <v>694</v>
      </c>
    </row>
    <row r="41" spans="1:14" ht="24" customHeight="1">
      <c r="A41" t="s">
        <v>55</v>
      </c>
      <c r="B41" s="83" t="s">
        <v>29</v>
      </c>
      <c r="C41" s="83"/>
      <c r="D41" s="83"/>
      <c r="E41" s="83"/>
      <c r="F41" s="83"/>
      <c r="G41" s="83"/>
      <c r="H41" s="83"/>
      <c r="I41" t="s">
        <v>21</v>
      </c>
      <c r="J41" t="s">
        <v>694</v>
      </c>
      <c r="K41" t="s">
        <v>694</v>
      </c>
      <c r="L41" t="s">
        <v>694</v>
      </c>
      <c r="M41" t="s">
        <v>694</v>
      </c>
      <c r="N41" t="s">
        <v>694</v>
      </c>
    </row>
    <row r="42" spans="1:14">
      <c r="A42" t="s">
        <v>56</v>
      </c>
      <c r="B42" s="83" t="s">
        <v>31</v>
      </c>
      <c r="C42" s="83"/>
      <c r="D42" s="83"/>
      <c r="E42" s="83"/>
      <c r="F42" s="83"/>
      <c r="G42" s="83"/>
      <c r="H42" s="83"/>
      <c r="I42" t="s">
        <v>21</v>
      </c>
      <c r="J42" t="s">
        <v>694</v>
      </c>
      <c r="K42" t="s">
        <v>694</v>
      </c>
      <c r="L42" t="s">
        <v>694</v>
      </c>
      <c r="M42" t="s">
        <v>694</v>
      </c>
      <c r="N42" t="s">
        <v>694</v>
      </c>
    </row>
    <row r="43" spans="1:14">
      <c r="A43" t="s">
        <v>57</v>
      </c>
      <c r="B43" s="83" t="s">
        <v>33</v>
      </c>
      <c r="C43" s="83"/>
      <c r="D43" s="83"/>
      <c r="E43" s="83"/>
      <c r="F43" s="83"/>
      <c r="G43" s="83"/>
      <c r="H43" s="83"/>
      <c r="I43" t="s">
        <v>21</v>
      </c>
      <c r="J43">
        <f>J52+J61+J67+J68+J69+J72-J45</f>
        <v>117.2500755712</v>
      </c>
      <c r="K43">
        <f>K52+K61+K67+K68+K69+K72+K76-K45</f>
        <v>35.325039459999999</v>
      </c>
      <c r="L43">
        <f>K43-J43</f>
        <v>-81.925036111200001</v>
      </c>
      <c r="M43">
        <f>L43/J43*100</f>
        <v>-69.872053994072786</v>
      </c>
      <c r="N43" t="s">
        <v>694</v>
      </c>
    </row>
    <row r="44" spans="1:14">
      <c r="A44" t="s">
        <v>58</v>
      </c>
      <c r="B44" s="83" t="s">
        <v>35</v>
      </c>
      <c r="C44" s="83"/>
      <c r="D44" s="83"/>
      <c r="E44" s="83"/>
      <c r="F44" s="83"/>
      <c r="G44" s="83"/>
      <c r="H44" s="83"/>
      <c r="I44" t="s">
        <v>21</v>
      </c>
      <c r="J44" t="s">
        <v>694</v>
      </c>
      <c r="K44" t="s">
        <v>694</v>
      </c>
      <c r="L44" t="s">
        <v>694</v>
      </c>
      <c r="M44" t="s">
        <v>694</v>
      </c>
      <c r="N44" t="s">
        <v>694</v>
      </c>
    </row>
    <row r="45" spans="1:14">
      <c r="A45" t="s">
        <v>59</v>
      </c>
      <c r="B45" s="83" t="s">
        <v>37</v>
      </c>
      <c r="C45" s="83"/>
      <c r="D45" s="83"/>
      <c r="E45" s="83"/>
      <c r="F45" s="83"/>
      <c r="G45" s="83"/>
      <c r="H45" s="83"/>
      <c r="I45" t="s">
        <v>21</v>
      </c>
      <c r="J45">
        <v>5.3247075000000006</v>
      </c>
      <c r="K45">
        <f>0.05647703+0.48561773+0.09653004</f>
        <v>0.63862479999999999</v>
      </c>
      <c r="L45">
        <f>K45-J45</f>
        <v>-4.6860827000000009</v>
      </c>
      <c r="M45">
        <f>L45/J45*100</f>
        <v>-88.006387205306595</v>
      </c>
      <c r="N45" t="s">
        <v>694</v>
      </c>
    </row>
    <row r="46" spans="1:14">
      <c r="A46" t="s">
        <v>60</v>
      </c>
      <c r="B46" s="83" t="s">
        <v>39</v>
      </c>
      <c r="C46" s="83"/>
      <c r="D46" s="83"/>
      <c r="E46" s="83"/>
      <c r="F46" s="83"/>
      <c r="G46" s="83"/>
      <c r="H46" s="83"/>
      <c r="I46" t="s">
        <v>21</v>
      </c>
      <c r="J46" t="s">
        <v>694</v>
      </c>
      <c r="K46" t="s">
        <v>694</v>
      </c>
      <c r="L46" t="s">
        <v>694</v>
      </c>
      <c r="M46" t="s">
        <v>694</v>
      </c>
      <c r="N46" t="s">
        <v>694</v>
      </c>
    </row>
    <row r="47" spans="1:14">
      <c r="A47" t="s">
        <v>61</v>
      </c>
      <c r="B47" s="83" t="s">
        <v>41</v>
      </c>
      <c r="C47" s="83"/>
      <c r="D47" s="83"/>
      <c r="E47" s="83"/>
      <c r="F47" s="83"/>
      <c r="G47" s="83"/>
      <c r="H47" s="83"/>
      <c r="I47" t="s">
        <v>21</v>
      </c>
      <c r="J47" t="s">
        <v>694</v>
      </c>
      <c r="K47" t="s">
        <v>694</v>
      </c>
      <c r="L47" t="s">
        <v>694</v>
      </c>
      <c r="M47" t="s">
        <v>694</v>
      </c>
      <c r="N47" t="s">
        <v>694</v>
      </c>
    </row>
    <row r="48" spans="1:14" ht="24" customHeight="1">
      <c r="A48" t="s">
        <v>62</v>
      </c>
      <c r="B48" s="83" t="s">
        <v>43</v>
      </c>
      <c r="C48" s="83"/>
      <c r="D48" s="83"/>
      <c r="E48" s="83"/>
      <c r="F48" s="83"/>
      <c r="G48" s="83"/>
      <c r="H48" s="83"/>
      <c r="I48" t="s">
        <v>21</v>
      </c>
      <c r="J48" t="s">
        <v>694</v>
      </c>
      <c r="K48" t="s">
        <v>694</v>
      </c>
      <c r="L48" t="s">
        <v>694</v>
      </c>
      <c r="M48" t="s">
        <v>694</v>
      </c>
      <c r="N48" t="s">
        <v>694</v>
      </c>
    </row>
    <row r="49" spans="1:14">
      <c r="A49" t="s">
        <v>63</v>
      </c>
      <c r="B49" s="83" t="s">
        <v>45</v>
      </c>
      <c r="C49" s="83"/>
      <c r="D49" s="83"/>
      <c r="E49" s="83"/>
      <c r="F49" s="83"/>
      <c r="G49" s="83"/>
      <c r="H49" s="83"/>
      <c r="I49" t="s">
        <v>21</v>
      </c>
      <c r="J49" t="s">
        <v>694</v>
      </c>
      <c r="K49" t="s">
        <v>694</v>
      </c>
      <c r="L49" t="s">
        <v>694</v>
      </c>
      <c r="M49" t="s">
        <v>694</v>
      </c>
      <c r="N49" t="s">
        <v>694</v>
      </c>
    </row>
    <row r="50" spans="1:14">
      <c r="A50" t="s">
        <v>64</v>
      </c>
      <c r="B50" s="83" t="s">
        <v>47</v>
      </c>
      <c r="C50" s="83"/>
      <c r="D50" s="83"/>
      <c r="E50" s="83"/>
      <c r="F50" s="83"/>
      <c r="G50" s="83"/>
      <c r="H50" s="83"/>
      <c r="I50" t="s">
        <v>21</v>
      </c>
      <c r="J50" t="s">
        <v>694</v>
      </c>
      <c r="K50" t="s">
        <v>694</v>
      </c>
      <c r="L50" t="s">
        <v>694</v>
      </c>
      <c r="M50" t="s">
        <v>694</v>
      </c>
      <c r="N50" t="s">
        <v>694</v>
      </c>
    </row>
    <row r="51" spans="1:14">
      <c r="A51" t="s">
        <v>65</v>
      </c>
      <c r="B51" s="83" t="s">
        <v>49</v>
      </c>
      <c r="C51" s="83"/>
      <c r="D51" s="83"/>
      <c r="E51" s="83"/>
      <c r="F51" s="83"/>
      <c r="G51" s="83"/>
      <c r="H51" s="83"/>
      <c r="I51" t="s">
        <v>21</v>
      </c>
      <c r="J51" t="s">
        <v>694</v>
      </c>
      <c r="K51" t="s">
        <v>694</v>
      </c>
      <c r="L51" t="s">
        <v>694</v>
      </c>
      <c r="M51" t="s">
        <v>694</v>
      </c>
      <c r="N51" t="s">
        <v>694</v>
      </c>
    </row>
    <row r="52" spans="1:14">
      <c r="A52" t="s">
        <v>66</v>
      </c>
      <c r="B52" s="83" t="s">
        <v>67</v>
      </c>
      <c r="C52" s="83"/>
      <c r="D52" s="83"/>
      <c r="E52" s="83"/>
      <c r="F52" s="83"/>
      <c r="G52" s="83"/>
      <c r="H52" s="83"/>
      <c r="I52" t="s">
        <v>21</v>
      </c>
      <c r="J52">
        <f>J54+J59+J60</f>
        <v>29.282347099999999</v>
      </c>
      <c r="K52">
        <f>K54+K59+K60</f>
        <v>5.7234265400000002</v>
      </c>
      <c r="L52">
        <f>K52-J52</f>
        <v>-23.558920559999997</v>
      </c>
      <c r="M52">
        <f>L52/J52*100</f>
        <v>-80.454345000233943</v>
      </c>
      <c r="N52" t="s">
        <v>694</v>
      </c>
    </row>
    <row r="53" spans="1:14">
      <c r="A53" t="s">
        <v>53</v>
      </c>
      <c r="B53" s="83" t="s">
        <v>68</v>
      </c>
      <c r="C53" s="83"/>
      <c r="D53" s="83"/>
      <c r="E53" s="83"/>
      <c r="F53" s="83"/>
      <c r="G53" s="83"/>
      <c r="H53" s="83"/>
      <c r="I53" t="s">
        <v>21</v>
      </c>
      <c r="J53" t="s">
        <v>694</v>
      </c>
      <c r="K53" t="s">
        <v>694</v>
      </c>
      <c r="L53" t="s">
        <v>694</v>
      </c>
      <c r="M53" t="s">
        <v>694</v>
      </c>
      <c r="N53" t="s">
        <v>694</v>
      </c>
    </row>
    <row r="54" spans="1:14">
      <c r="A54" t="s">
        <v>54</v>
      </c>
      <c r="B54" s="83" t="s">
        <v>69</v>
      </c>
      <c r="C54" s="83"/>
      <c r="D54" s="83"/>
      <c r="E54" s="83"/>
      <c r="F54" s="83"/>
      <c r="G54" s="83"/>
      <c r="H54" s="83"/>
      <c r="I54" t="s">
        <v>21</v>
      </c>
      <c r="J54">
        <f>J55</f>
        <v>19.8757871</v>
      </c>
      <c r="K54">
        <f>K55</f>
        <v>4.0072369099999996</v>
      </c>
      <c r="L54">
        <f>K54-J54</f>
        <v>-15.868550190000001</v>
      </c>
      <c r="M54">
        <f>L54/J54*100</f>
        <v>-79.838600152846269</v>
      </c>
      <c r="N54" t="s">
        <v>694</v>
      </c>
    </row>
    <row r="55" spans="1:14">
      <c r="A55" t="s">
        <v>70</v>
      </c>
      <c r="B55" s="83" t="s">
        <v>71</v>
      </c>
      <c r="C55" s="83"/>
      <c r="D55" s="83"/>
      <c r="E55" s="83"/>
      <c r="F55" s="83"/>
      <c r="G55" s="83"/>
      <c r="H55" s="83"/>
      <c r="I55" t="s">
        <v>21</v>
      </c>
      <c r="J55">
        <f>J56</f>
        <v>19.8757871</v>
      </c>
      <c r="K55">
        <f>K56</f>
        <v>4.0072369099999996</v>
      </c>
      <c r="L55">
        <f>K55-J55</f>
        <v>-15.868550190000001</v>
      </c>
      <c r="M55">
        <f>L55/J55*100</f>
        <v>-79.838600152846269</v>
      </c>
      <c r="N55" t="s">
        <v>694</v>
      </c>
    </row>
    <row r="56" spans="1:14" ht="24.6" customHeight="1">
      <c r="A56" t="s">
        <v>72</v>
      </c>
      <c r="B56" s="83" t="s">
        <v>73</v>
      </c>
      <c r="C56" s="83"/>
      <c r="D56" s="83"/>
      <c r="E56" s="83"/>
      <c r="F56" s="83"/>
      <c r="G56" s="83"/>
      <c r="H56" s="83"/>
      <c r="I56" t="s">
        <v>21</v>
      </c>
      <c r="J56">
        <v>19.8757871</v>
      </c>
      <c r="K56">
        <v>4.0072369099999996</v>
      </c>
      <c r="L56">
        <f>K56-J56</f>
        <v>-15.868550190000001</v>
      </c>
      <c r="M56">
        <f>L56/J56*100</f>
        <v>-79.838600152846269</v>
      </c>
      <c r="N56" t="s">
        <v>694</v>
      </c>
    </row>
    <row r="57" spans="1:14">
      <c r="A57" t="s">
        <v>74</v>
      </c>
      <c r="B57" s="83" t="s">
        <v>75</v>
      </c>
      <c r="C57" s="83"/>
      <c r="D57" s="83"/>
      <c r="E57" s="83"/>
      <c r="F57" s="83"/>
      <c r="G57" s="83"/>
      <c r="H57" s="83"/>
      <c r="I57" t="s">
        <v>21</v>
      </c>
      <c r="J57" t="s">
        <v>694</v>
      </c>
      <c r="K57" t="s">
        <v>694</v>
      </c>
      <c r="L57" t="s">
        <v>694</v>
      </c>
      <c r="M57" t="s">
        <v>694</v>
      </c>
      <c r="N57" t="s">
        <v>694</v>
      </c>
    </row>
    <row r="58" spans="1:14">
      <c r="A58" t="s">
        <v>76</v>
      </c>
      <c r="B58" s="83" t="s">
        <v>77</v>
      </c>
      <c r="C58" s="83"/>
      <c r="D58" s="83"/>
      <c r="E58" s="83"/>
      <c r="F58" s="83"/>
      <c r="G58" s="83"/>
      <c r="H58" s="83"/>
      <c r="I58" t="s">
        <v>21</v>
      </c>
      <c r="J58" t="s">
        <v>694</v>
      </c>
      <c r="K58" t="s">
        <v>694</v>
      </c>
      <c r="L58" t="s">
        <v>694</v>
      </c>
      <c r="M58" t="s">
        <v>694</v>
      </c>
      <c r="N58" t="s">
        <v>694</v>
      </c>
    </row>
    <row r="59" spans="1:14">
      <c r="A59" t="s">
        <v>55</v>
      </c>
      <c r="B59" s="83" t="s">
        <v>78</v>
      </c>
      <c r="C59" s="83"/>
      <c r="D59" s="83"/>
      <c r="E59" s="83"/>
      <c r="F59" s="83"/>
      <c r="G59" s="83"/>
      <c r="H59" s="83"/>
      <c r="I59" t="s">
        <v>21</v>
      </c>
      <c r="J59">
        <v>4.0473299999999997</v>
      </c>
      <c r="K59">
        <f>(125.27744+138.96931+14.01216+146.67662+23.45942+29.16158+9.58407+5.57283+3.27407+1.66666+361.47349+56.47703)/1000</f>
        <v>0.91560468000000017</v>
      </c>
      <c r="L59">
        <f>K59-J59</f>
        <v>-3.1317253199999993</v>
      </c>
      <c r="M59">
        <f>L59/J59*100</f>
        <v>-77.377562985968524</v>
      </c>
      <c r="N59" t="s">
        <v>694</v>
      </c>
    </row>
    <row r="60" spans="1:14">
      <c r="A60" t="s">
        <v>79</v>
      </c>
      <c r="B60" s="83" t="s">
        <v>80</v>
      </c>
      <c r="C60" s="83"/>
      <c r="D60" s="83"/>
      <c r="E60" s="83"/>
      <c r="F60" s="83"/>
      <c r="G60" s="83"/>
      <c r="H60" s="83"/>
      <c r="I60" t="s">
        <v>21</v>
      </c>
      <c r="J60">
        <v>5.3592300000000002</v>
      </c>
      <c r="K60">
        <f>(484.32094+316.26401)/1000</f>
        <v>0.80058494999999996</v>
      </c>
      <c r="L60">
        <f>K60-J60</f>
        <v>-4.55864505</v>
      </c>
      <c r="M60">
        <f>L60/J60*100</f>
        <v>-85.061567613257864</v>
      </c>
      <c r="N60" t="s">
        <v>694</v>
      </c>
    </row>
    <row r="61" spans="1:14">
      <c r="A61" t="s">
        <v>81</v>
      </c>
      <c r="B61" s="83" t="s">
        <v>82</v>
      </c>
      <c r="C61" s="83"/>
      <c r="D61" s="83"/>
      <c r="E61" s="83"/>
      <c r="F61" s="83"/>
      <c r="G61" s="83"/>
      <c r="H61" s="83"/>
      <c r="I61" t="s">
        <v>21</v>
      </c>
      <c r="J61">
        <f>J63</f>
        <v>56.300125971200004</v>
      </c>
      <c r="K61">
        <f>K63</f>
        <v>17.92334795</v>
      </c>
      <c r="L61">
        <f>K61-J61</f>
        <v>-38.376778021200003</v>
      </c>
      <c r="M61">
        <f>L61/J61*100</f>
        <v>-68.164639704059311</v>
      </c>
      <c r="N61" t="s">
        <v>694</v>
      </c>
    </row>
    <row r="62" spans="1:14" ht="24" customHeight="1">
      <c r="A62" t="s">
        <v>83</v>
      </c>
      <c r="B62" s="83" t="s">
        <v>84</v>
      </c>
      <c r="C62" s="83"/>
      <c r="D62" s="83"/>
      <c r="E62" s="83"/>
      <c r="F62" s="83"/>
      <c r="G62" s="83"/>
      <c r="H62" s="83"/>
      <c r="I62" t="s">
        <v>21</v>
      </c>
      <c r="J62" t="s">
        <v>694</v>
      </c>
      <c r="K62" t="s">
        <v>694</v>
      </c>
      <c r="L62" t="s">
        <v>694</v>
      </c>
      <c r="M62" t="s">
        <v>694</v>
      </c>
      <c r="N62" t="s">
        <v>694</v>
      </c>
    </row>
    <row r="63" spans="1:14" ht="24" customHeight="1">
      <c r="A63" t="s">
        <v>85</v>
      </c>
      <c r="B63" s="83" t="s">
        <v>86</v>
      </c>
      <c r="C63" s="83"/>
      <c r="D63" s="83"/>
      <c r="E63" s="83"/>
      <c r="F63" s="83"/>
      <c r="G63" s="83"/>
      <c r="H63" s="83"/>
      <c r="I63" t="s">
        <v>21</v>
      </c>
      <c r="J63">
        <v>56.300125971200004</v>
      </c>
      <c r="K63">
        <f>17.75897887+0.16436908</f>
        <v>17.92334795</v>
      </c>
      <c r="L63">
        <f>K63-J63</f>
        <v>-38.376778021200003</v>
      </c>
      <c r="M63">
        <f>L63/J63*100</f>
        <v>-68.164639704059311</v>
      </c>
      <c r="N63" t="s">
        <v>694</v>
      </c>
    </row>
    <row r="64" spans="1:14">
      <c r="A64" t="s">
        <v>87</v>
      </c>
      <c r="B64" s="83" t="s">
        <v>88</v>
      </c>
      <c r="C64" s="83"/>
      <c r="D64" s="83"/>
      <c r="E64" s="83"/>
      <c r="F64" s="83"/>
      <c r="G64" s="83"/>
      <c r="H64" s="83"/>
      <c r="I64" t="s">
        <v>21</v>
      </c>
      <c r="J64" t="s">
        <v>694</v>
      </c>
      <c r="K64" t="s">
        <v>694</v>
      </c>
      <c r="L64" t="s">
        <v>694</v>
      </c>
      <c r="M64" t="s">
        <v>694</v>
      </c>
      <c r="N64" t="s">
        <v>694</v>
      </c>
    </row>
    <row r="65" spans="1:14">
      <c r="A65" t="s">
        <v>89</v>
      </c>
      <c r="B65" s="83" t="s">
        <v>90</v>
      </c>
      <c r="C65" s="83"/>
      <c r="D65" s="83"/>
      <c r="E65" s="83"/>
      <c r="F65" s="83"/>
      <c r="G65" s="83"/>
      <c r="H65" s="83"/>
      <c r="I65" t="s">
        <v>21</v>
      </c>
      <c r="J65" t="s">
        <v>694</v>
      </c>
      <c r="K65" t="s">
        <v>694</v>
      </c>
      <c r="L65" t="s">
        <v>694</v>
      </c>
      <c r="M65" t="s">
        <v>694</v>
      </c>
      <c r="N65" t="s">
        <v>694</v>
      </c>
    </row>
    <row r="66" spans="1:14">
      <c r="A66" t="s">
        <v>91</v>
      </c>
      <c r="B66" s="83" t="s">
        <v>92</v>
      </c>
      <c r="C66" s="83"/>
      <c r="D66" s="83"/>
      <c r="E66" s="83"/>
      <c r="F66" s="83"/>
      <c r="G66" s="83"/>
      <c r="H66" s="83"/>
      <c r="I66" t="s">
        <v>21</v>
      </c>
      <c r="J66" t="s">
        <v>694</v>
      </c>
      <c r="K66" t="s">
        <v>694</v>
      </c>
      <c r="L66" t="s">
        <v>694</v>
      </c>
      <c r="M66" t="s">
        <v>694</v>
      </c>
      <c r="N66" t="s">
        <v>694</v>
      </c>
    </row>
    <row r="67" spans="1:14">
      <c r="A67" t="s">
        <v>93</v>
      </c>
      <c r="B67" s="83" t="s">
        <v>94</v>
      </c>
      <c r="C67" s="83"/>
      <c r="D67" s="83"/>
      <c r="E67" s="83"/>
      <c r="F67" s="83"/>
      <c r="G67" s="83"/>
      <c r="H67" s="83"/>
      <c r="I67" t="s">
        <v>21</v>
      </c>
      <c r="J67">
        <v>28.16479</v>
      </c>
      <c r="K67">
        <f>6.36859429+1.90413632+0.02538849</f>
        <v>8.2981190999999992</v>
      </c>
      <c r="L67">
        <f>K67-J67</f>
        <v>-19.866670900000003</v>
      </c>
      <c r="M67">
        <f>L67/J67*100</f>
        <v>-70.537259109689799</v>
      </c>
      <c r="N67" t="s">
        <v>694</v>
      </c>
    </row>
    <row r="68" spans="1:14">
      <c r="A68" t="s">
        <v>95</v>
      </c>
      <c r="B68" s="83" t="s">
        <v>96</v>
      </c>
      <c r="C68" s="83"/>
      <c r="D68" s="83"/>
      <c r="E68" s="83"/>
      <c r="F68" s="83"/>
      <c r="G68" s="83"/>
      <c r="H68" s="83"/>
      <c r="I68" t="s">
        <v>21</v>
      </c>
      <c r="J68">
        <v>0.85231999999999997</v>
      </c>
      <c r="K68">
        <v>0.40873377999999999</v>
      </c>
      <c r="L68">
        <f>K68-J68</f>
        <v>-0.44358621999999998</v>
      </c>
      <c r="M68">
        <f>L68/J68*100</f>
        <v>-52.04456307490144</v>
      </c>
      <c r="N68" t="s">
        <v>694</v>
      </c>
    </row>
    <row r="69" spans="1:14">
      <c r="A69" t="s">
        <v>97</v>
      </c>
      <c r="B69" s="83" t="s">
        <v>98</v>
      </c>
      <c r="C69" s="83"/>
      <c r="D69" s="83"/>
      <c r="E69" s="83"/>
      <c r="F69" s="83"/>
      <c r="G69" s="83"/>
      <c r="H69" s="83"/>
      <c r="I69" t="s">
        <v>21</v>
      </c>
      <c r="J69">
        <f>J70</f>
        <v>0.14513999999999999</v>
      </c>
      <c r="K69">
        <f>K70+K71</f>
        <v>4.6722E-2</v>
      </c>
      <c r="L69">
        <f>K69-J69</f>
        <v>-9.8417999999999992E-2</v>
      </c>
      <c r="M69">
        <f>L69/J69*100</f>
        <v>-67.80901198842497</v>
      </c>
      <c r="N69" t="s">
        <v>694</v>
      </c>
    </row>
    <row r="70" spans="1:14">
      <c r="A70" t="s">
        <v>99</v>
      </c>
      <c r="B70" s="83" t="s">
        <v>100</v>
      </c>
      <c r="C70" s="83"/>
      <c r="D70" s="83"/>
      <c r="E70" s="83"/>
      <c r="F70" s="83"/>
      <c r="G70" s="83"/>
      <c r="H70" s="83"/>
      <c r="I70" t="s">
        <v>21</v>
      </c>
      <c r="J70">
        <v>0.14513999999999999</v>
      </c>
      <c r="K70">
        <v>4.0254999999999999E-2</v>
      </c>
      <c r="L70">
        <f>K70-J70</f>
        <v>-0.10488499999999999</v>
      </c>
      <c r="M70">
        <f>L70/J70*100</f>
        <v>-72.264709935234947</v>
      </c>
      <c r="N70" t="s">
        <v>694</v>
      </c>
    </row>
    <row r="71" spans="1:14">
      <c r="A71" t="s">
        <v>101</v>
      </c>
      <c r="B71" s="83" t="s">
        <v>102</v>
      </c>
      <c r="C71" s="83"/>
      <c r="D71" s="83"/>
      <c r="E71" s="83"/>
      <c r="F71" s="83"/>
      <c r="G71" s="83"/>
      <c r="H71" s="83"/>
      <c r="I71" t="s">
        <v>21</v>
      </c>
      <c r="J71">
        <v>0</v>
      </c>
      <c r="K71">
        <f>0.006467</f>
        <v>6.4669999999999997E-3</v>
      </c>
      <c r="L71">
        <f>K71-J71</f>
        <v>6.4669999999999997E-3</v>
      </c>
      <c r="M71" t="s">
        <v>694</v>
      </c>
      <c r="N71" t="s">
        <v>694</v>
      </c>
    </row>
    <row r="72" spans="1:14">
      <c r="A72" t="s">
        <v>103</v>
      </c>
      <c r="B72" s="83" t="s">
        <v>104</v>
      </c>
      <c r="C72" s="83"/>
      <c r="D72" s="83"/>
      <c r="E72" s="83"/>
      <c r="F72" s="83"/>
      <c r="G72" s="83"/>
      <c r="H72" s="83"/>
      <c r="I72" t="s">
        <v>21</v>
      </c>
      <c r="J72">
        <f>J73+J74+J75</f>
        <v>7.8300599999999996</v>
      </c>
      <c r="K72">
        <f>K73+K74+K75</f>
        <v>3.48802981</v>
      </c>
      <c r="L72">
        <f t="shared" ref="L72:L77" si="0">K72-J72</f>
        <v>-4.3420301899999991</v>
      </c>
      <c r="M72">
        <f>L72/J72*100</f>
        <v>-55.453345057381419</v>
      </c>
      <c r="N72" t="s">
        <v>694</v>
      </c>
    </row>
    <row r="73" spans="1:14">
      <c r="A73" t="s">
        <v>105</v>
      </c>
      <c r="B73" s="83" t="s">
        <v>106</v>
      </c>
      <c r="C73" s="83"/>
      <c r="D73" s="83"/>
      <c r="E73" s="83"/>
      <c r="F73" s="83"/>
      <c r="G73" s="83"/>
      <c r="H73" s="83"/>
      <c r="I73" t="s">
        <v>21</v>
      </c>
      <c r="J73">
        <v>3.29359</v>
      </c>
      <c r="K73">
        <f>898.62456/1000</f>
        <v>0.89862456000000002</v>
      </c>
      <c r="L73">
        <f t="shared" si="0"/>
        <v>-2.39496544</v>
      </c>
      <c r="M73">
        <f>L73/J73*100</f>
        <v>-72.715955537878116</v>
      </c>
      <c r="N73" t="s">
        <v>694</v>
      </c>
    </row>
    <row r="74" spans="1:14">
      <c r="A74" t="s">
        <v>107</v>
      </c>
      <c r="B74" s="83" t="s">
        <v>108</v>
      </c>
      <c r="C74" s="83"/>
      <c r="D74" s="83"/>
      <c r="E74" s="83"/>
      <c r="F74" s="83"/>
      <c r="G74" s="83"/>
      <c r="H74" s="83"/>
      <c r="I74" t="s">
        <v>21</v>
      </c>
      <c r="J74">
        <v>1.99898</v>
      </c>
      <c r="K74">
        <f>0.47+0.04421145+0.03188025+1.20717138+0.214+0.199563+0.0423+0.2206125+0.1548</f>
        <v>2.5845385799999998</v>
      </c>
      <c r="L74">
        <f t="shared" si="0"/>
        <v>0.58555857999999983</v>
      </c>
      <c r="M74">
        <f>L74/J74*100</f>
        <v>29.292868362865054</v>
      </c>
      <c r="N74" t="s">
        <v>694</v>
      </c>
    </row>
    <row r="75" spans="1:14">
      <c r="A75" t="s">
        <v>109</v>
      </c>
      <c r="B75" s="83" t="s">
        <v>110</v>
      </c>
      <c r="C75" s="83"/>
      <c r="D75" s="83"/>
      <c r="E75" s="83"/>
      <c r="F75" s="83"/>
      <c r="G75" s="83"/>
      <c r="H75" s="83"/>
      <c r="I75" t="s">
        <v>21</v>
      </c>
      <c r="J75">
        <v>2.5374900000000005</v>
      </c>
      <c r="K75">
        <f>(0.875+3.99167)/1000</f>
        <v>4.86667E-3</v>
      </c>
      <c r="L75">
        <f t="shared" si="0"/>
        <v>-2.5326233300000003</v>
      </c>
      <c r="M75">
        <f>L75/J75*100</f>
        <v>-99.808209293435638</v>
      </c>
      <c r="N75" t="s">
        <v>694</v>
      </c>
    </row>
    <row r="76" spans="1:14">
      <c r="A76" t="s">
        <v>111</v>
      </c>
      <c r="B76" s="83" t="s">
        <v>112</v>
      </c>
      <c r="C76" s="83"/>
      <c r="D76" s="83"/>
      <c r="E76" s="83"/>
      <c r="F76" s="83"/>
      <c r="G76" s="83"/>
      <c r="H76" s="83"/>
      <c r="I76" t="s">
        <v>21</v>
      </c>
      <c r="J76">
        <v>0</v>
      </c>
      <c r="K76">
        <f>K77</f>
        <v>7.5285080000000004E-2</v>
      </c>
      <c r="L76">
        <f t="shared" si="0"/>
        <v>7.5285080000000004E-2</v>
      </c>
      <c r="M76">
        <v>0</v>
      </c>
      <c r="N76" t="s">
        <v>694</v>
      </c>
    </row>
    <row r="77" spans="1:14">
      <c r="A77" t="s">
        <v>113</v>
      </c>
      <c r="B77" s="83" t="s">
        <v>114</v>
      </c>
      <c r="C77" s="83"/>
      <c r="D77" s="83"/>
      <c r="E77" s="83"/>
      <c r="F77" s="83"/>
      <c r="G77" s="83"/>
      <c r="H77" s="83"/>
      <c r="I77" t="s">
        <v>21</v>
      </c>
      <c r="J77">
        <v>0</v>
      </c>
      <c r="K77">
        <v>7.5285080000000004E-2</v>
      </c>
      <c r="L77">
        <f t="shared" si="0"/>
        <v>7.5285080000000004E-2</v>
      </c>
      <c r="M77">
        <v>0</v>
      </c>
      <c r="N77" t="s">
        <v>694</v>
      </c>
    </row>
    <row r="78" spans="1:14">
      <c r="A78" t="s">
        <v>115</v>
      </c>
      <c r="B78" s="83" t="s">
        <v>116</v>
      </c>
      <c r="C78" s="83"/>
      <c r="D78" s="83"/>
      <c r="E78" s="83"/>
      <c r="F78" s="83"/>
      <c r="G78" s="83"/>
      <c r="H78" s="83"/>
      <c r="I78" t="s">
        <v>21</v>
      </c>
      <c r="J78" t="s">
        <v>694</v>
      </c>
      <c r="K78" t="s">
        <v>694</v>
      </c>
      <c r="L78" t="s">
        <v>694</v>
      </c>
      <c r="M78" t="s">
        <v>694</v>
      </c>
      <c r="N78" t="s">
        <v>694</v>
      </c>
    </row>
    <row r="79" spans="1:14">
      <c r="A79" t="s">
        <v>117</v>
      </c>
      <c r="B79" s="83" t="s">
        <v>118</v>
      </c>
      <c r="C79" s="83"/>
      <c r="D79" s="83"/>
      <c r="E79" s="83"/>
      <c r="F79" s="83"/>
      <c r="G79" s="83"/>
      <c r="H79" s="83"/>
      <c r="I79" t="s">
        <v>21</v>
      </c>
      <c r="J79" t="s">
        <v>694</v>
      </c>
      <c r="K79" t="s">
        <v>694</v>
      </c>
      <c r="L79" t="s">
        <v>694</v>
      </c>
      <c r="M79" t="s">
        <v>694</v>
      </c>
      <c r="N79" t="s">
        <v>694</v>
      </c>
    </row>
    <row r="80" spans="1:14">
      <c r="A80" t="s">
        <v>119</v>
      </c>
      <c r="B80" s="83" t="s">
        <v>120</v>
      </c>
      <c r="C80" s="83"/>
      <c r="D80" s="83"/>
      <c r="E80" s="83"/>
      <c r="F80" s="83"/>
      <c r="G80" s="83"/>
      <c r="H80" s="83"/>
      <c r="I80" t="s">
        <v>21</v>
      </c>
      <c r="J80">
        <f>J86</f>
        <v>5.5724708320660596</v>
      </c>
      <c r="K80">
        <f>K86</f>
        <v>1.6021667400000013</v>
      </c>
      <c r="L80">
        <f>K80-J80</f>
        <v>-3.9703040920660584</v>
      </c>
      <c r="M80">
        <f>L80/J80*100</f>
        <v>-71.248539682244001</v>
      </c>
    </row>
    <row r="81" spans="1:14">
      <c r="A81" t="s">
        <v>121</v>
      </c>
      <c r="B81" s="83" t="s">
        <v>23</v>
      </c>
      <c r="C81" s="83"/>
      <c r="D81" s="83"/>
      <c r="E81" s="83"/>
      <c r="F81" s="83"/>
      <c r="G81" s="83"/>
      <c r="H81" s="83"/>
      <c r="I81" t="s">
        <v>21</v>
      </c>
      <c r="J81" t="s">
        <v>694</v>
      </c>
      <c r="K81" t="s">
        <v>694</v>
      </c>
      <c r="L81" t="s">
        <v>694</v>
      </c>
      <c r="M81" t="s">
        <v>694</v>
      </c>
      <c r="N81" t="s">
        <v>694</v>
      </c>
    </row>
    <row r="82" spans="1:14" ht="24" customHeight="1">
      <c r="A82" t="s">
        <v>122</v>
      </c>
      <c r="B82" s="83" t="s">
        <v>25</v>
      </c>
      <c r="C82" s="83"/>
      <c r="D82" s="83"/>
      <c r="E82" s="83"/>
      <c r="F82" s="83"/>
      <c r="G82" s="83"/>
      <c r="H82" s="83"/>
      <c r="I82" t="s">
        <v>21</v>
      </c>
      <c r="J82" t="s">
        <v>694</v>
      </c>
      <c r="K82" t="s">
        <v>694</v>
      </c>
      <c r="L82" t="s">
        <v>694</v>
      </c>
      <c r="M82" t="s">
        <v>694</v>
      </c>
      <c r="N82" t="s">
        <v>694</v>
      </c>
    </row>
    <row r="83" spans="1:14" ht="24" customHeight="1">
      <c r="A83" t="s">
        <v>123</v>
      </c>
      <c r="B83" s="83" t="s">
        <v>27</v>
      </c>
      <c r="C83" s="83"/>
      <c r="D83" s="83"/>
      <c r="E83" s="83"/>
      <c r="F83" s="83"/>
      <c r="G83" s="83"/>
      <c r="H83" s="83"/>
      <c r="I83" t="s">
        <v>21</v>
      </c>
      <c r="J83" t="s">
        <v>694</v>
      </c>
      <c r="K83" t="s">
        <v>694</v>
      </c>
      <c r="L83" t="s">
        <v>694</v>
      </c>
      <c r="M83" t="s">
        <v>694</v>
      </c>
      <c r="N83" t="s">
        <v>694</v>
      </c>
    </row>
    <row r="84" spans="1:14" ht="24" customHeight="1">
      <c r="A84" t="s">
        <v>124</v>
      </c>
      <c r="B84" s="83" t="s">
        <v>29</v>
      </c>
      <c r="C84" s="83"/>
      <c r="D84" s="83"/>
      <c r="E84" s="83"/>
      <c r="F84" s="83"/>
      <c r="G84" s="83"/>
      <c r="H84" s="83"/>
      <c r="I84" t="s">
        <v>21</v>
      </c>
      <c r="J84" t="s">
        <v>694</v>
      </c>
      <c r="K84" t="s">
        <v>694</v>
      </c>
      <c r="L84" t="s">
        <v>694</v>
      </c>
      <c r="M84" t="s">
        <v>694</v>
      </c>
      <c r="N84" t="s">
        <v>694</v>
      </c>
    </row>
    <row r="85" spans="1:14">
      <c r="A85" t="s">
        <v>125</v>
      </c>
      <c r="B85" s="83" t="s">
        <v>31</v>
      </c>
      <c r="C85" s="83"/>
      <c r="D85" s="83"/>
      <c r="E85" s="83"/>
      <c r="F85" s="83"/>
      <c r="G85" s="83"/>
      <c r="H85" s="83"/>
      <c r="I85" t="s">
        <v>21</v>
      </c>
      <c r="J85" t="s">
        <v>694</v>
      </c>
      <c r="K85" t="s">
        <v>694</v>
      </c>
      <c r="L85" t="s">
        <v>694</v>
      </c>
      <c r="M85" t="s">
        <v>694</v>
      </c>
      <c r="N85" t="s">
        <v>694</v>
      </c>
    </row>
    <row r="86" spans="1:14">
      <c r="A86" t="s">
        <v>126</v>
      </c>
      <c r="B86" s="83" t="s">
        <v>33</v>
      </c>
      <c r="C86" s="83"/>
      <c r="D86" s="83"/>
      <c r="E86" s="83"/>
      <c r="F86" s="83"/>
      <c r="G86" s="83"/>
      <c r="H86" s="83"/>
      <c r="I86" t="s">
        <v>21</v>
      </c>
      <c r="J86">
        <f>J22-J37</f>
        <v>5.5724708320660596</v>
      </c>
      <c r="K86">
        <f>K22-K37</f>
        <v>1.6021667400000013</v>
      </c>
      <c r="L86">
        <f>K86-J86</f>
        <v>-3.9703040920660584</v>
      </c>
      <c r="M86">
        <f>L86/J86*100</f>
        <v>-71.248539682244001</v>
      </c>
      <c r="N86" t="s">
        <v>694</v>
      </c>
    </row>
    <row r="87" spans="1:14">
      <c r="A87" t="s">
        <v>127</v>
      </c>
      <c r="B87" s="83" t="s">
        <v>35</v>
      </c>
      <c r="C87" s="83"/>
      <c r="D87" s="83"/>
      <c r="E87" s="83"/>
      <c r="F87" s="83"/>
      <c r="G87" s="83"/>
      <c r="H87" s="83"/>
      <c r="I87" t="s">
        <v>21</v>
      </c>
      <c r="J87" t="s">
        <v>694</v>
      </c>
      <c r="K87" t="s">
        <v>694</v>
      </c>
      <c r="L87" t="s">
        <v>694</v>
      </c>
      <c r="M87" t="s">
        <v>694</v>
      </c>
      <c r="N87" t="s">
        <v>694</v>
      </c>
    </row>
    <row r="88" spans="1:14">
      <c r="A88" t="s">
        <v>128</v>
      </c>
      <c r="B88" s="83" t="s">
        <v>37</v>
      </c>
      <c r="C88" s="83"/>
      <c r="D88" s="83"/>
      <c r="E88" s="83"/>
      <c r="F88" s="83"/>
      <c r="G88" s="83"/>
      <c r="H88" s="83"/>
      <c r="I88" t="s">
        <v>21</v>
      </c>
      <c r="J88" t="s">
        <v>694</v>
      </c>
      <c r="K88" t="s">
        <v>694</v>
      </c>
      <c r="L88" t="s">
        <v>694</v>
      </c>
      <c r="M88" t="s">
        <v>694</v>
      </c>
      <c r="N88" t="s">
        <v>694</v>
      </c>
    </row>
    <row r="89" spans="1:14">
      <c r="A89" t="s">
        <v>129</v>
      </c>
      <c r="B89" s="83" t="s">
        <v>39</v>
      </c>
      <c r="C89" s="83"/>
      <c r="D89" s="83"/>
      <c r="E89" s="83"/>
      <c r="F89" s="83"/>
      <c r="G89" s="83"/>
      <c r="H89" s="83"/>
      <c r="I89" t="s">
        <v>21</v>
      </c>
      <c r="J89" t="s">
        <v>694</v>
      </c>
      <c r="K89" t="s">
        <v>694</v>
      </c>
      <c r="L89" t="s">
        <v>694</v>
      </c>
      <c r="M89" t="s">
        <v>694</v>
      </c>
      <c r="N89" t="s">
        <v>694</v>
      </c>
    </row>
    <row r="90" spans="1:14">
      <c r="A90" t="s">
        <v>130</v>
      </c>
      <c r="B90" s="83" t="s">
        <v>41</v>
      </c>
      <c r="C90" s="83"/>
      <c r="D90" s="83"/>
      <c r="E90" s="83"/>
      <c r="F90" s="83"/>
      <c r="G90" s="83"/>
      <c r="H90" s="83"/>
      <c r="I90" t="s">
        <v>21</v>
      </c>
      <c r="J90" t="s">
        <v>694</v>
      </c>
      <c r="K90" t="s">
        <v>694</v>
      </c>
      <c r="L90" t="s">
        <v>694</v>
      </c>
      <c r="M90" t="s">
        <v>694</v>
      </c>
      <c r="N90" t="s">
        <v>694</v>
      </c>
    </row>
    <row r="91" spans="1:14" ht="24" customHeight="1">
      <c r="A91" t="s">
        <v>131</v>
      </c>
      <c r="B91" s="83" t="s">
        <v>43</v>
      </c>
      <c r="C91" s="83"/>
      <c r="D91" s="83"/>
      <c r="E91" s="83"/>
      <c r="F91" s="83"/>
      <c r="G91" s="83"/>
      <c r="H91" s="83"/>
      <c r="I91" t="s">
        <v>21</v>
      </c>
      <c r="J91" t="s">
        <v>694</v>
      </c>
      <c r="K91" t="s">
        <v>694</v>
      </c>
      <c r="L91" t="s">
        <v>694</v>
      </c>
      <c r="M91" t="s">
        <v>694</v>
      </c>
      <c r="N91" t="s">
        <v>694</v>
      </c>
    </row>
    <row r="92" spans="1:14">
      <c r="A92" t="s">
        <v>132</v>
      </c>
      <c r="B92" s="83" t="s">
        <v>45</v>
      </c>
      <c r="C92" s="83"/>
      <c r="D92" s="83"/>
      <c r="E92" s="83"/>
      <c r="F92" s="83"/>
      <c r="G92" s="83"/>
      <c r="H92" s="83"/>
      <c r="I92" t="s">
        <v>21</v>
      </c>
      <c r="J92" t="s">
        <v>694</v>
      </c>
      <c r="K92" t="s">
        <v>694</v>
      </c>
      <c r="L92" t="s">
        <v>694</v>
      </c>
      <c r="M92" t="s">
        <v>694</v>
      </c>
      <c r="N92" t="s">
        <v>694</v>
      </c>
    </row>
    <row r="93" spans="1:14">
      <c r="A93" t="s">
        <v>133</v>
      </c>
      <c r="B93" s="83" t="s">
        <v>47</v>
      </c>
      <c r="C93" s="83"/>
      <c r="D93" s="83"/>
      <c r="E93" s="83"/>
      <c r="F93" s="83"/>
      <c r="G93" s="83"/>
      <c r="H93" s="83"/>
      <c r="I93" t="s">
        <v>21</v>
      </c>
      <c r="J93" t="s">
        <v>694</v>
      </c>
      <c r="K93" t="s">
        <v>694</v>
      </c>
      <c r="L93" t="s">
        <v>694</v>
      </c>
      <c r="M93" t="s">
        <v>694</v>
      </c>
      <c r="N93" t="s">
        <v>694</v>
      </c>
    </row>
    <row r="94" spans="1:14">
      <c r="A94" t="s">
        <v>134</v>
      </c>
      <c r="B94" s="83" t="s">
        <v>49</v>
      </c>
      <c r="C94" s="83"/>
      <c r="D94" s="83"/>
      <c r="E94" s="83"/>
      <c r="F94" s="83"/>
      <c r="G94" s="83"/>
      <c r="H94" s="83"/>
      <c r="I94" t="s">
        <v>21</v>
      </c>
      <c r="J94" t="s">
        <v>694</v>
      </c>
      <c r="K94" t="s">
        <v>694</v>
      </c>
      <c r="L94" t="s">
        <v>694</v>
      </c>
      <c r="M94" t="s">
        <v>694</v>
      </c>
      <c r="N94" t="s">
        <v>694</v>
      </c>
    </row>
    <row r="95" spans="1:14">
      <c r="A95" t="s">
        <v>135</v>
      </c>
      <c r="B95" s="83" t="s">
        <v>136</v>
      </c>
      <c r="C95" s="83"/>
      <c r="D95" s="83"/>
      <c r="E95" s="83"/>
      <c r="F95" s="83"/>
      <c r="G95" s="83"/>
      <c r="H95" s="83"/>
      <c r="I95" t="s">
        <v>21</v>
      </c>
      <c r="J95" t="s">
        <v>694</v>
      </c>
      <c r="K95">
        <f>K102</f>
        <v>3.0154E-2</v>
      </c>
      <c r="L95">
        <f>K95</f>
        <v>3.0154E-2</v>
      </c>
      <c r="M95" t="s">
        <v>694</v>
      </c>
      <c r="N95" t="s">
        <v>694</v>
      </c>
    </row>
    <row r="96" spans="1:14">
      <c r="A96" t="s">
        <v>137</v>
      </c>
      <c r="B96" s="83" t="s">
        <v>138</v>
      </c>
      <c r="C96" s="83"/>
      <c r="D96" s="83"/>
      <c r="E96" s="83"/>
      <c r="F96" s="83"/>
      <c r="G96" s="83"/>
      <c r="H96" s="83"/>
      <c r="I96" t="s">
        <v>21</v>
      </c>
      <c r="J96" t="s">
        <v>694</v>
      </c>
      <c r="K96" t="s">
        <v>694</v>
      </c>
      <c r="L96" t="s">
        <v>694</v>
      </c>
      <c r="M96" t="s">
        <v>694</v>
      </c>
      <c r="N96" t="s">
        <v>694</v>
      </c>
    </row>
    <row r="97" spans="1:14">
      <c r="A97" t="s">
        <v>139</v>
      </c>
      <c r="B97" s="83" t="s">
        <v>140</v>
      </c>
      <c r="C97" s="83"/>
      <c r="D97" s="83"/>
      <c r="E97" s="83"/>
      <c r="F97" s="83"/>
      <c r="G97" s="83"/>
      <c r="H97" s="83"/>
      <c r="I97" t="s">
        <v>21</v>
      </c>
      <c r="J97" t="s">
        <v>694</v>
      </c>
      <c r="K97" t="s">
        <v>694</v>
      </c>
      <c r="L97" t="s">
        <v>694</v>
      </c>
      <c r="M97" t="s">
        <v>694</v>
      </c>
      <c r="N97" t="s">
        <v>694</v>
      </c>
    </row>
    <row r="98" spans="1:14">
      <c r="A98" t="s">
        <v>141</v>
      </c>
      <c r="B98" s="83" t="s">
        <v>142</v>
      </c>
      <c r="C98" s="83"/>
      <c r="D98" s="83"/>
      <c r="E98" s="83"/>
      <c r="F98" s="83"/>
      <c r="G98" s="83"/>
      <c r="H98" s="83"/>
      <c r="I98" t="s">
        <v>21</v>
      </c>
      <c r="J98" t="s">
        <v>694</v>
      </c>
      <c r="K98" t="s">
        <v>694</v>
      </c>
      <c r="L98" t="s">
        <v>694</v>
      </c>
      <c r="M98" t="s">
        <v>694</v>
      </c>
      <c r="N98" t="s">
        <v>694</v>
      </c>
    </row>
    <row r="99" spans="1:14">
      <c r="A99" t="s">
        <v>143</v>
      </c>
      <c r="B99" s="83" t="s">
        <v>144</v>
      </c>
      <c r="C99" s="83"/>
      <c r="D99" s="83"/>
      <c r="E99" s="83"/>
      <c r="F99" s="83"/>
      <c r="G99" s="83"/>
      <c r="H99" s="83"/>
      <c r="I99" t="s">
        <v>21</v>
      </c>
      <c r="J99" t="s">
        <v>694</v>
      </c>
      <c r="K99" t="s">
        <v>694</v>
      </c>
      <c r="L99" t="s">
        <v>694</v>
      </c>
      <c r="M99" t="s">
        <v>694</v>
      </c>
      <c r="N99" t="s">
        <v>694</v>
      </c>
    </row>
    <row r="100" spans="1:14">
      <c r="A100" t="s">
        <v>145</v>
      </c>
      <c r="B100" s="83" t="s">
        <v>146</v>
      </c>
      <c r="C100" s="83"/>
      <c r="D100" s="83"/>
      <c r="E100" s="83"/>
      <c r="F100" s="83"/>
      <c r="G100" s="83"/>
      <c r="H100" s="83"/>
      <c r="I100" t="s">
        <v>21</v>
      </c>
      <c r="J100" t="s">
        <v>694</v>
      </c>
      <c r="K100" t="s">
        <v>694</v>
      </c>
      <c r="L100" t="s">
        <v>694</v>
      </c>
      <c r="M100" t="s">
        <v>694</v>
      </c>
      <c r="N100" t="s">
        <v>694</v>
      </c>
    </row>
    <row r="101" spans="1:14">
      <c r="A101" t="s">
        <v>147</v>
      </c>
      <c r="B101" s="83" t="s">
        <v>148</v>
      </c>
      <c r="C101" s="83"/>
      <c r="D101" s="83"/>
      <c r="E101" s="83"/>
      <c r="F101" s="83"/>
      <c r="G101" s="83"/>
      <c r="H101" s="83"/>
      <c r="I101" t="s">
        <v>21</v>
      </c>
      <c r="J101" t="s">
        <v>694</v>
      </c>
      <c r="K101" t="s">
        <v>694</v>
      </c>
      <c r="L101" t="s">
        <v>694</v>
      </c>
      <c r="M101" t="s">
        <v>694</v>
      </c>
      <c r="N101" t="s">
        <v>694</v>
      </c>
    </row>
    <row r="102" spans="1:14">
      <c r="A102" t="s">
        <v>149</v>
      </c>
      <c r="B102" s="83" t="s">
        <v>104</v>
      </c>
      <c r="C102" s="83"/>
      <c r="D102" s="83"/>
      <c r="E102" s="83"/>
      <c r="F102" s="83"/>
      <c r="G102" s="83"/>
      <c r="H102" s="83"/>
      <c r="I102" t="s">
        <v>21</v>
      </c>
      <c r="J102" t="s">
        <v>694</v>
      </c>
      <c r="K102">
        <f>K107</f>
        <v>3.0154E-2</v>
      </c>
      <c r="L102">
        <f>K102</f>
        <v>3.0154E-2</v>
      </c>
      <c r="M102" t="s">
        <v>694</v>
      </c>
      <c r="N102" t="s">
        <v>694</v>
      </c>
    </row>
    <row r="103" spans="1:14">
      <c r="A103" t="s">
        <v>150</v>
      </c>
      <c r="B103" s="83" t="s">
        <v>151</v>
      </c>
      <c r="C103" s="83"/>
      <c r="D103" s="83"/>
      <c r="E103" s="83"/>
      <c r="F103" s="83"/>
      <c r="G103" s="83"/>
      <c r="H103" s="83"/>
      <c r="I103" t="s">
        <v>21</v>
      </c>
      <c r="J103" t="s">
        <v>694</v>
      </c>
      <c r="K103" t="s">
        <v>694</v>
      </c>
      <c r="L103" t="s">
        <v>694</v>
      </c>
      <c r="M103" t="s">
        <v>694</v>
      </c>
      <c r="N103" t="s">
        <v>694</v>
      </c>
    </row>
    <row r="104" spans="1:14">
      <c r="A104" t="s">
        <v>152</v>
      </c>
      <c r="B104" s="83" t="s">
        <v>153</v>
      </c>
      <c r="C104" s="83"/>
      <c r="D104" s="83"/>
      <c r="E104" s="83"/>
      <c r="F104" s="83"/>
      <c r="G104" s="83"/>
      <c r="H104" s="83"/>
      <c r="I104" t="s">
        <v>21</v>
      </c>
      <c r="J104" t="s">
        <v>694</v>
      </c>
      <c r="K104" t="s">
        <v>694</v>
      </c>
      <c r="L104" t="s">
        <v>694</v>
      </c>
      <c r="M104" t="s">
        <v>694</v>
      </c>
      <c r="N104" t="s">
        <v>694</v>
      </c>
    </row>
    <row r="105" spans="1:14">
      <c r="A105" t="s">
        <v>154</v>
      </c>
      <c r="B105" s="83" t="s">
        <v>155</v>
      </c>
      <c r="C105" s="83"/>
      <c r="D105" s="83"/>
      <c r="E105" s="83"/>
      <c r="F105" s="83"/>
      <c r="G105" s="83"/>
      <c r="H105" s="83"/>
      <c r="I105" t="s">
        <v>21</v>
      </c>
      <c r="J105" t="s">
        <v>694</v>
      </c>
      <c r="K105" t="s">
        <v>694</v>
      </c>
      <c r="L105" t="s">
        <v>694</v>
      </c>
      <c r="M105" t="s">
        <v>694</v>
      </c>
      <c r="N105" t="s">
        <v>694</v>
      </c>
    </row>
    <row r="106" spans="1:14">
      <c r="A106" t="s">
        <v>156</v>
      </c>
      <c r="B106" s="83" t="s">
        <v>146</v>
      </c>
      <c r="C106" s="83"/>
      <c r="D106" s="83"/>
      <c r="E106" s="83"/>
      <c r="F106" s="83"/>
      <c r="G106" s="83"/>
      <c r="H106" s="83"/>
      <c r="I106" t="s">
        <v>21</v>
      </c>
      <c r="J106" t="s">
        <v>694</v>
      </c>
      <c r="K106" t="s">
        <v>694</v>
      </c>
      <c r="L106" t="s">
        <v>694</v>
      </c>
      <c r="M106" t="s">
        <v>694</v>
      </c>
      <c r="N106" t="s">
        <v>694</v>
      </c>
    </row>
    <row r="107" spans="1:14">
      <c r="A107" t="s">
        <v>157</v>
      </c>
      <c r="B107" s="83" t="s">
        <v>158</v>
      </c>
      <c r="C107" s="83"/>
      <c r="D107" s="83"/>
      <c r="E107" s="83"/>
      <c r="F107" s="83"/>
      <c r="G107" s="83"/>
      <c r="H107" s="83"/>
      <c r="I107" t="s">
        <v>21</v>
      </c>
      <c r="J107" t="s">
        <v>694</v>
      </c>
      <c r="K107">
        <v>3.0154E-2</v>
      </c>
      <c r="L107">
        <f>K107</f>
        <v>3.0154E-2</v>
      </c>
      <c r="M107" t="s">
        <v>694</v>
      </c>
      <c r="N107" t="s">
        <v>694</v>
      </c>
    </row>
    <row r="108" spans="1:14">
      <c r="A108" t="s">
        <v>159</v>
      </c>
      <c r="B108" s="83" t="s">
        <v>160</v>
      </c>
      <c r="C108" s="83"/>
      <c r="D108" s="83"/>
      <c r="E108" s="83"/>
      <c r="F108" s="83"/>
      <c r="G108" s="83"/>
      <c r="H108" s="83"/>
      <c r="I108" t="s">
        <v>21</v>
      </c>
      <c r="J108">
        <f>J80</f>
        <v>5.5724708320660596</v>
      </c>
      <c r="K108">
        <f>K80+K95</f>
        <v>1.6323207400000013</v>
      </c>
      <c r="L108">
        <f>K108-J108</f>
        <v>-3.9401500920660584</v>
      </c>
      <c r="M108">
        <f>L108/J108*100</f>
        <v>-70.707415270672698</v>
      </c>
      <c r="N108" t="s">
        <v>694</v>
      </c>
    </row>
    <row r="109" spans="1:14" ht="24" customHeight="1">
      <c r="A109" t="s">
        <v>161</v>
      </c>
      <c r="B109" s="83" t="s">
        <v>162</v>
      </c>
      <c r="C109" s="83"/>
      <c r="D109" s="83"/>
      <c r="E109" s="83"/>
      <c r="F109" s="83"/>
      <c r="G109" s="83"/>
      <c r="H109" s="83"/>
      <c r="I109" t="s">
        <v>21</v>
      </c>
      <c r="J109" t="s">
        <v>694</v>
      </c>
      <c r="K109" t="s">
        <v>694</v>
      </c>
      <c r="L109" t="s">
        <v>694</v>
      </c>
      <c r="M109" t="s">
        <v>694</v>
      </c>
      <c r="N109" t="s">
        <v>694</v>
      </c>
    </row>
    <row r="110" spans="1:14" ht="24" customHeight="1">
      <c r="A110" t="s">
        <v>163</v>
      </c>
      <c r="B110" s="83" t="s">
        <v>25</v>
      </c>
      <c r="C110" s="83"/>
      <c r="D110" s="83"/>
      <c r="E110" s="83"/>
      <c r="F110" s="83"/>
      <c r="G110" s="83"/>
      <c r="H110" s="83"/>
      <c r="I110" t="s">
        <v>21</v>
      </c>
      <c r="J110" t="s">
        <v>694</v>
      </c>
      <c r="K110" t="s">
        <v>694</v>
      </c>
      <c r="L110" t="s">
        <v>694</v>
      </c>
      <c r="M110" t="s">
        <v>694</v>
      </c>
      <c r="N110" t="s">
        <v>694</v>
      </c>
    </row>
    <row r="111" spans="1:14" ht="24" customHeight="1">
      <c r="A111" t="s">
        <v>164</v>
      </c>
      <c r="B111" s="83" t="s">
        <v>27</v>
      </c>
      <c r="C111" s="83"/>
      <c r="D111" s="83"/>
      <c r="E111" s="83"/>
      <c r="F111" s="83"/>
      <c r="G111" s="83"/>
      <c r="H111" s="83"/>
      <c r="I111" t="s">
        <v>21</v>
      </c>
      <c r="J111" t="s">
        <v>694</v>
      </c>
      <c r="K111" t="s">
        <v>694</v>
      </c>
      <c r="L111" t="s">
        <v>694</v>
      </c>
      <c r="M111" t="s">
        <v>694</v>
      </c>
      <c r="N111" t="s">
        <v>694</v>
      </c>
    </row>
    <row r="112" spans="1:14" ht="24" customHeight="1">
      <c r="A112" t="s">
        <v>165</v>
      </c>
      <c r="B112" s="83" t="s">
        <v>29</v>
      </c>
      <c r="C112" s="83"/>
      <c r="D112" s="83"/>
      <c r="E112" s="83"/>
      <c r="F112" s="83"/>
      <c r="G112" s="83"/>
      <c r="H112" s="83"/>
      <c r="I112" t="s">
        <v>21</v>
      </c>
      <c r="J112" t="s">
        <v>694</v>
      </c>
      <c r="K112" t="s">
        <v>694</v>
      </c>
      <c r="L112" t="s">
        <v>694</v>
      </c>
      <c r="M112" t="s">
        <v>694</v>
      </c>
      <c r="N112" t="s">
        <v>694</v>
      </c>
    </row>
    <row r="113" spans="1:14">
      <c r="A113" t="s">
        <v>166</v>
      </c>
      <c r="B113" s="83" t="s">
        <v>31</v>
      </c>
      <c r="C113" s="83"/>
      <c r="D113" s="83"/>
      <c r="E113" s="83"/>
      <c r="F113" s="83"/>
      <c r="G113" s="83"/>
      <c r="H113" s="83"/>
      <c r="I113" t="s">
        <v>21</v>
      </c>
      <c r="J113" t="s">
        <v>694</v>
      </c>
      <c r="K113" t="s">
        <v>694</v>
      </c>
      <c r="L113" t="s">
        <v>694</v>
      </c>
      <c r="M113" t="s">
        <v>694</v>
      </c>
      <c r="N113" t="s">
        <v>694</v>
      </c>
    </row>
    <row r="114" spans="1:14">
      <c r="A114" t="s">
        <v>167</v>
      </c>
      <c r="B114" s="83" t="s">
        <v>33</v>
      </c>
      <c r="C114" s="83"/>
      <c r="D114" s="83"/>
      <c r="E114" s="83"/>
      <c r="F114" s="83"/>
      <c r="G114" s="83"/>
      <c r="H114" s="83"/>
      <c r="I114" t="s">
        <v>21</v>
      </c>
      <c r="J114">
        <f>J108</f>
        <v>5.5724708320660596</v>
      </c>
      <c r="K114">
        <f>K108</f>
        <v>1.6323207400000013</v>
      </c>
      <c r="L114">
        <f>K114-J114</f>
        <v>-3.9401500920660584</v>
      </c>
      <c r="M114">
        <f>L114/J114*100</f>
        <v>-70.707415270672698</v>
      </c>
      <c r="N114" t="s">
        <v>694</v>
      </c>
    </row>
    <row r="115" spans="1:14">
      <c r="A115" t="s">
        <v>168</v>
      </c>
      <c r="B115" s="83" t="s">
        <v>35</v>
      </c>
      <c r="C115" s="83"/>
      <c r="D115" s="83"/>
      <c r="E115" s="83"/>
      <c r="F115" s="83"/>
      <c r="G115" s="83"/>
      <c r="H115" s="83"/>
      <c r="I115" t="s">
        <v>21</v>
      </c>
      <c r="J115" t="s">
        <v>694</v>
      </c>
      <c r="K115" t="s">
        <v>694</v>
      </c>
      <c r="L115" t="s">
        <v>694</v>
      </c>
      <c r="M115" t="s">
        <v>694</v>
      </c>
      <c r="N115" t="s">
        <v>694</v>
      </c>
    </row>
    <row r="116" spans="1:14">
      <c r="A116" t="s">
        <v>169</v>
      </c>
      <c r="B116" s="83" t="s">
        <v>37</v>
      </c>
      <c r="C116" s="83"/>
      <c r="D116" s="83"/>
      <c r="E116" s="83"/>
      <c r="F116" s="83"/>
      <c r="G116" s="83"/>
      <c r="H116" s="83"/>
      <c r="I116" t="s">
        <v>21</v>
      </c>
      <c r="J116" t="s">
        <v>694</v>
      </c>
      <c r="K116" t="s">
        <v>694</v>
      </c>
      <c r="L116" t="s">
        <v>694</v>
      </c>
      <c r="M116" t="s">
        <v>694</v>
      </c>
      <c r="N116" t="s">
        <v>694</v>
      </c>
    </row>
    <row r="117" spans="1:14">
      <c r="A117" t="s">
        <v>170</v>
      </c>
      <c r="B117" s="83" t="s">
        <v>39</v>
      </c>
      <c r="C117" s="83"/>
      <c r="D117" s="83"/>
      <c r="E117" s="83"/>
      <c r="F117" s="83"/>
      <c r="G117" s="83"/>
      <c r="H117" s="83"/>
      <c r="I117" t="s">
        <v>21</v>
      </c>
      <c r="J117" t="s">
        <v>694</v>
      </c>
      <c r="K117" t="s">
        <v>694</v>
      </c>
      <c r="L117" t="s">
        <v>694</v>
      </c>
      <c r="M117" t="s">
        <v>694</v>
      </c>
      <c r="N117" t="s">
        <v>694</v>
      </c>
    </row>
    <row r="118" spans="1:14">
      <c r="A118" t="s">
        <v>171</v>
      </c>
      <c r="B118" s="83" t="s">
        <v>41</v>
      </c>
      <c r="C118" s="83"/>
      <c r="D118" s="83"/>
      <c r="E118" s="83"/>
      <c r="F118" s="83"/>
      <c r="G118" s="83"/>
      <c r="H118" s="83"/>
      <c r="I118" t="s">
        <v>21</v>
      </c>
      <c r="J118" t="s">
        <v>694</v>
      </c>
      <c r="K118" t="s">
        <v>694</v>
      </c>
      <c r="L118" t="s">
        <v>694</v>
      </c>
      <c r="M118" t="s">
        <v>694</v>
      </c>
      <c r="N118" t="s">
        <v>694</v>
      </c>
    </row>
    <row r="119" spans="1:14" ht="24" customHeight="1">
      <c r="A119" t="s">
        <v>172</v>
      </c>
      <c r="B119" s="83" t="s">
        <v>43</v>
      </c>
      <c r="C119" s="83"/>
      <c r="D119" s="83"/>
      <c r="E119" s="83"/>
      <c r="F119" s="83"/>
      <c r="G119" s="83"/>
      <c r="H119" s="83"/>
      <c r="I119" t="s">
        <v>21</v>
      </c>
      <c r="J119" t="s">
        <v>694</v>
      </c>
      <c r="K119" t="s">
        <v>694</v>
      </c>
      <c r="L119" t="s">
        <v>694</v>
      </c>
      <c r="M119" t="s">
        <v>694</v>
      </c>
      <c r="N119" t="s">
        <v>694</v>
      </c>
    </row>
    <row r="120" spans="1:14">
      <c r="A120" t="s">
        <v>173</v>
      </c>
      <c r="B120" s="83" t="s">
        <v>45</v>
      </c>
      <c r="C120" s="83"/>
      <c r="D120" s="83"/>
      <c r="E120" s="83"/>
      <c r="F120" s="83"/>
      <c r="G120" s="83"/>
      <c r="H120" s="83"/>
      <c r="I120" t="s">
        <v>21</v>
      </c>
      <c r="J120" t="s">
        <v>694</v>
      </c>
      <c r="K120" t="s">
        <v>694</v>
      </c>
      <c r="L120" t="s">
        <v>694</v>
      </c>
      <c r="M120" t="s">
        <v>694</v>
      </c>
      <c r="N120" t="s">
        <v>694</v>
      </c>
    </row>
    <row r="121" spans="1:14">
      <c r="A121" t="s">
        <v>174</v>
      </c>
      <c r="B121" s="83" t="s">
        <v>47</v>
      </c>
      <c r="C121" s="83"/>
      <c r="D121" s="83"/>
      <c r="E121" s="83"/>
      <c r="F121" s="83"/>
      <c r="G121" s="83"/>
      <c r="H121" s="83"/>
      <c r="I121" t="s">
        <v>21</v>
      </c>
      <c r="J121" t="s">
        <v>694</v>
      </c>
      <c r="K121" t="s">
        <v>694</v>
      </c>
      <c r="L121" t="s">
        <v>694</v>
      </c>
      <c r="M121" t="s">
        <v>694</v>
      </c>
      <c r="N121" t="s">
        <v>694</v>
      </c>
    </row>
    <row r="122" spans="1:14">
      <c r="A122" t="s">
        <v>175</v>
      </c>
      <c r="B122" s="83" t="s">
        <v>49</v>
      </c>
      <c r="C122" s="83"/>
      <c r="D122" s="83"/>
      <c r="E122" s="83"/>
      <c r="F122" s="83"/>
      <c r="G122" s="83"/>
      <c r="H122" s="83"/>
      <c r="I122" t="s">
        <v>21</v>
      </c>
      <c r="J122" t="s">
        <v>694</v>
      </c>
      <c r="K122" t="s">
        <v>694</v>
      </c>
      <c r="L122" t="s">
        <v>694</v>
      </c>
      <c r="M122" t="s">
        <v>694</v>
      </c>
      <c r="N122" t="s">
        <v>694</v>
      </c>
    </row>
    <row r="123" spans="1:14">
      <c r="A123" t="s">
        <v>176</v>
      </c>
      <c r="B123" s="83" t="s">
        <v>177</v>
      </c>
      <c r="C123" s="83"/>
      <c r="D123" s="83"/>
      <c r="E123" s="83"/>
      <c r="F123" s="83"/>
      <c r="G123" s="83"/>
      <c r="H123" s="83"/>
      <c r="I123" t="s">
        <v>21</v>
      </c>
      <c r="J123">
        <f>J129</f>
        <v>1.114494166413212</v>
      </c>
      <c r="K123">
        <f>K129</f>
        <v>0.286719</v>
      </c>
      <c r="L123">
        <f>K123</f>
        <v>0.286719</v>
      </c>
      <c r="M123" t="s">
        <v>694</v>
      </c>
      <c r="N123" t="s">
        <v>694</v>
      </c>
    </row>
    <row r="124" spans="1:14">
      <c r="A124" t="s">
        <v>178</v>
      </c>
      <c r="B124" s="83" t="s">
        <v>23</v>
      </c>
      <c r="C124" s="83"/>
      <c r="D124" s="83"/>
      <c r="E124" s="83"/>
      <c r="F124" s="83"/>
      <c r="G124" s="83"/>
      <c r="H124" s="83"/>
      <c r="I124" t="s">
        <v>21</v>
      </c>
      <c r="J124" t="s">
        <v>694</v>
      </c>
      <c r="K124" t="s">
        <v>694</v>
      </c>
      <c r="L124" t="s">
        <v>694</v>
      </c>
      <c r="M124" t="s">
        <v>694</v>
      </c>
      <c r="N124" t="s">
        <v>694</v>
      </c>
    </row>
    <row r="125" spans="1:14" ht="24" customHeight="1">
      <c r="A125" t="s">
        <v>179</v>
      </c>
      <c r="B125" s="83" t="s">
        <v>25</v>
      </c>
      <c r="C125" s="83"/>
      <c r="D125" s="83"/>
      <c r="E125" s="83"/>
      <c r="F125" s="83"/>
      <c r="G125" s="83"/>
      <c r="H125" s="83"/>
      <c r="I125" t="s">
        <v>21</v>
      </c>
      <c r="J125" t="s">
        <v>694</v>
      </c>
      <c r="K125" t="s">
        <v>694</v>
      </c>
      <c r="L125" t="s">
        <v>694</v>
      </c>
      <c r="M125" t="s">
        <v>694</v>
      </c>
      <c r="N125" t="s">
        <v>694</v>
      </c>
    </row>
    <row r="126" spans="1:14" ht="24" customHeight="1">
      <c r="A126" t="s">
        <v>180</v>
      </c>
      <c r="B126" s="83" t="s">
        <v>27</v>
      </c>
      <c r="C126" s="83"/>
      <c r="D126" s="83"/>
      <c r="E126" s="83"/>
      <c r="F126" s="83"/>
      <c r="G126" s="83"/>
      <c r="H126" s="83"/>
      <c r="I126" t="s">
        <v>21</v>
      </c>
      <c r="J126" t="s">
        <v>694</v>
      </c>
      <c r="K126" t="s">
        <v>694</v>
      </c>
      <c r="L126" t="s">
        <v>694</v>
      </c>
      <c r="M126" t="s">
        <v>694</v>
      </c>
      <c r="N126" t="s">
        <v>694</v>
      </c>
    </row>
    <row r="127" spans="1:14" ht="24" customHeight="1">
      <c r="A127" t="s">
        <v>181</v>
      </c>
      <c r="B127" s="83" t="s">
        <v>29</v>
      </c>
      <c r="C127" s="83"/>
      <c r="D127" s="83"/>
      <c r="E127" s="83"/>
      <c r="F127" s="83"/>
      <c r="G127" s="83"/>
      <c r="H127" s="83"/>
      <c r="I127" t="s">
        <v>21</v>
      </c>
      <c r="J127" t="s">
        <v>694</v>
      </c>
      <c r="K127" t="s">
        <v>694</v>
      </c>
      <c r="L127" t="s">
        <v>694</v>
      </c>
      <c r="M127" t="s">
        <v>694</v>
      </c>
      <c r="N127" t="s">
        <v>694</v>
      </c>
    </row>
    <row r="128" spans="1:14">
      <c r="A128" t="s">
        <v>182</v>
      </c>
      <c r="B128" s="83" t="s">
        <v>183</v>
      </c>
      <c r="C128" s="83"/>
      <c r="D128" s="83"/>
      <c r="E128" s="83"/>
      <c r="F128" s="83"/>
      <c r="G128" s="83"/>
      <c r="H128" s="83"/>
      <c r="I128" t="s">
        <v>21</v>
      </c>
      <c r="J128" t="s">
        <v>694</v>
      </c>
      <c r="K128" t="s">
        <v>694</v>
      </c>
      <c r="L128" t="s">
        <v>694</v>
      </c>
      <c r="M128" t="s">
        <v>694</v>
      </c>
      <c r="N128" t="s">
        <v>694</v>
      </c>
    </row>
    <row r="129" spans="1:14">
      <c r="A129" t="s">
        <v>184</v>
      </c>
      <c r="B129" s="83" t="s">
        <v>185</v>
      </c>
      <c r="C129" s="83"/>
      <c r="D129" s="83"/>
      <c r="E129" s="83"/>
      <c r="F129" s="83"/>
      <c r="G129" s="83"/>
      <c r="H129" s="83"/>
      <c r="I129" t="s">
        <v>21</v>
      </c>
      <c r="J129">
        <f>J114*0.2</f>
        <v>1.114494166413212</v>
      </c>
      <c r="K129">
        <v>0.286719</v>
      </c>
      <c r="L129">
        <f>K129</f>
        <v>0.286719</v>
      </c>
      <c r="M129" t="s">
        <v>694</v>
      </c>
      <c r="N129" t="s">
        <v>694</v>
      </c>
    </row>
    <row r="130" spans="1:14">
      <c r="A130" t="s">
        <v>186</v>
      </c>
      <c r="B130" s="83" t="s">
        <v>187</v>
      </c>
      <c r="C130" s="83"/>
      <c r="D130" s="83"/>
      <c r="E130" s="83"/>
      <c r="F130" s="83"/>
      <c r="G130" s="83"/>
      <c r="H130" s="83"/>
      <c r="I130" t="s">
        <v>21</v>
      </c>
      <c r="J130" t="s">
        <v>694</v>
      </c>
      <c r="K130" t="s">
        <v>694</v>
      </c>
      <c r="L130" t="s">
        <v>694</v>
      </c>
      <c r="M130" t="s">
        <v>694</v>
      </c>
      <c r="N130" t="s">
        <v>694</v>
      </c>
    </row>
    <row r="131" spans="1:14">
      <c r="A131" t="s">
        <v>188</v>
      </c>
      <c r="B131" s="83" t="s">
        <v>189</v>
      </c>
      <c r="C131" s="83"/>
      <c r="D131" s="83"/>
      <c r="E131" s="83"/>
      <c r="F131" s="83"/>
      <c r="G131" s="83"/>
      <c r="H131" s="83"/>
      <c r="I131" t="s">
        <v>21</v>
      </c>
      <c r="J131" t="s">
        <v>694</v>
      </c>
      <c r="K131" t="s">
        <v>694</v>
      </c>
      <c r="L131" t="s">
        <v>694</v>
      </c>
      <c r="M131" t="s">
        <v>694</v>
      </c>
      <c r="N131" t="s">
        <v>694</v>
      </c>
    </row>
    <row r="132" spans="1:14">
      <c r="A132" t="s">
        <v>190</v>
      </c>
      <c r="B132" s="83" t="s">
        <v>191</v>
      </c>
      <c r="C132" s="83"/>
      <c r="D132" s="83"/>
      <c r="E132" s="83"/>
      <c r="F132" s="83"/>
      <c r="G132" s="83"/>
      <c r="H132" s="83"/>
      <c r="I132" t="s">
        <v>21</v>
      </c>
      <c r="J132" t="s">
        <v>694</v>
      </c>
      <c r="K132" t="s">
        <v>694</v>
      </c>
      <c r="L132" t="s">
        <v>694</v>
      </c>
      <c r="M132" t="s">
        <v>694</v>
      </c>
      <c r="N132" t="s">
        <v>694</v>
      </c>
    </row>
    <row r="133" spans="1:14">
      <c r="A133" t="s">
        <v>192</v>
      </c>
      <c r="B133" s="83" t="s">
        <v>193</v>
      </c>
      <c r="C133" s="83"/>
      <c r="D133" s="83"/>
      <c r="E133" s="83"/>
      <c r="F133" s="83"/>
      <c r="G133" s="83"/>
      <c r="H133" s="83"/>
      <c r="I133" t="s">
        <v>21</v>
      </c>
      <c r="J133" t="s">
        <v>694</v>
      </c>
      <c r="K133" t="s">
        <v>694</v>
      </c>
      <c r="L133" t="s">
        <v>694</v>
      </c>
      <c r="M133" t="s">
        <v>694</v>
      </c>
      <c r="N133" t="s">
        <v>694</v>
      </c>
    </row>
    <row r="134" spans="1:14" ht="24" customHeight="1">
      <c r="A134" t="s">
        <v>194</v>
      </c>
      <c r="B134" s="83" t="s">
        <v>43</v>
      </c>
      <c r="C134" s="83"/>
      <c r="D134" s="83"/>
      <c r="E134" s="83"/>
      <c r="F134" s="83"/>
      <c r="G134" s="83"/>
      <c r="H134" s="83"/>
      <c r="I134" t="s">
        <v>21</v>
      </c>
      <c r="J134" t="s">
        <v>694</v>
      </c>
      <c r="K134" t="s">
        <v>694</v>
      </c>
      <c r="L134" t="s">
        <v>694</v>
      </c>
      <c r="M134" t="s">
        <v>694</v>
      </c>
      <c r="N134" t="s">
        <v>694</v>
      </c>
    </row>
    <row r="135" spans="1:14">
      <c r="A135" t="s">
        <v>195</v>
      </c>
      <c r="B135" s="83" t="s">
        <v>45</v>
      </c>
      <c r="C135" s="83"/>
      <c r="D135" s="83"/>
      <c r="E135" s="83"/>
      <c r="F135" s="83"/>
      <c r="G135" s="83"/>
      <c r="H135" s="83"/>
      <c r="I135" t="s">
        <v>21</v>
      </c>
      <c r="J135" t="s">
        <v>694</v>
      </c>
      <c r="K135" t="s">
        <v>694</v>
      </c>
      <c r="L135" t="s">
        <v>694</v>
      </c>
      <c r="M135" t="s">
        <v>694</v>
      </c>
      <c r="N135" t="s">
        <v>694</v>
      </c>
    </row>
    <row r="136" spans="1:14">
      <c r="A136" t="s">
        <v>196</v>
      </c>
      <c r="B136" s="83" t="s">
        <v>47</v>
      </c>
      <c r="C136" s="83"/>
      <c r="D136" s="83"/>
      <c r="E136" s="83"/>
      <c r="F136" s="83"/>
      <c r="G136" s="83"/>
      <c r="H136" s="83"/>
      <c r="I136" t="s">
        <v>21</v>
      </c>
      <c r="J136" t="s">
        <v>694</v>
      </c>
      <c r="K136" t="s">
        <v>694</v>
      </c>
      <c r="L136" t="s">
        <v>694</v>
      </c>
      <c r="M136" t="s">
        <v>694</v>
      </c>
      <c r="N136" t="s">
        <v>694</v>
      </c>
    </row>
    <row r="137" spans="1:14">
      <c r="A137" t="s">
        <v>197</v>
      </c>
      <c r="B137" s="83" t="s">
        <v>198</v>
      </c>
      <c r="C137" s="83"/>
      <c r="D137" s="83"/>
      <c r="E137" s="83"/>
      <c r="F137" s="83"/>
      <c r="G137" s="83"/>
      <c r="H137" s="83"/>
      <c r="I137" t="s">
        <v>21</v>
      </c>
      <c r="J137" t="s">
        <v>694</v>
      </c>
      <c r="K137" t="s">
        <v>694</v>
      </c>
      <c r="L137" t="s">
        <v>694</v>
      </c>
      <c r="M137" t="s">
        <v>694</v>
      </c>
      <c r="N137" t="s">
        <v>694</v>
      </c>
    </row>
    <row r="138" spans="1:14">
      <c r="A138" t="s">
        <v>199</v>
      </c>
      <c r="B138" s="83" t="s">
        <v>200</v>
      </c>
      <c r="C138" s="83"/>
      <c r="D138" s="83"/>
      <c r="E138" s="83"/>
      <c r="F138" s="83"/>
      <c r="G138" s="83"/>
      <c r="H138" s="83"/>
      <c r="I138" t="s">
        <v>21</v>
      </c>
      <c r="J138" t="s">
        <v>694</v>
      </c>
      <c r="K138">
        <f>K144</f>
        <v>1.3456017400000013</v>
      </c>
      <c r="L138">
        <f>K138</f>
        <v>1.3456017400000013</v>
      </c>
      <c r="M138" t="s">
        <v>694</v>
      </c>
      <c r="N138" t="s">
        <v>694</v>
      </c>
    </row>
    <row r="139" spans="1:14">
      <c r="A139" t="s">
        <v>201</v>
      </c>
      <c r="B139" s="83" t="s">
        <v>23</v>
      </c>
      <c r="C139" s="83"/>
      <c r="D139" s="83"/>
      <c r="E139" s="83"/>
      <c r="F139" s="83"/>
      <c r="G139" s="83"/>
      <c r="H139" s="83"/>
      <c r="I139" t="s">
        <v>21</v>
      </c>
      <c r="J139" t="s">
        <v>694</v>
      </c>
      <c r="K139" t="s">
        <v>694</v>
      </c>
      <c r="L139" t="s">
        <v>694</v>
      </c>
      <c r="M139" t="s">
        <v>694</v>
      </c>
      <c r="N139" t="s">
        <v>694</v>
      </c>
    </row>
    <row r="140" spans="1:14" ht="24" customHeight="1">
      <c r="A140" t="s">
        <v>202</v>
      </c>
      <c r="B140" s="83" t="s">
        <v>25</v>
      </c>
      <c r="C140" s="83"/>
      <c r="D140" s="83"/>
      <c r="E140" s="83"/>
      <c r="F140" s="83"/>
      <c r="G140" s="83"/>
      <c r="H140" s="83"/>
      <c r="I140" t="s">
        <v>21</v>
      </c>
      <c r="J140" t="s">
        <v>694</v>
      </c>
      <c r="K140" t="s">
        <v>694</v>
      </c>
      <c r="L140" t="s">
        <v>694</v>
      </c>
      <c r="M140" t="s">
        <v>694</v>
      </c>
      <c r="N140" t="s">
        <v>694</v>
      </c>
    </row>
    <row r="141" spans="1:14" ht="24" customHeight="1">
      <c r="A141" t="s">
        <v>203</v>
      </c>
      <c r="B141" s="83" t="s">
        <v>27</v>
      </c>
      <c r="C141" s="83"/>
      <c r="D141" s="83"/>
      <c r="E141" s="83"/>
      <c r="F141" s="83"/>
      <c r="G141" s="83"/>
      <c r="H141" s="83"/>
      <c r="I141" t="s">
        <v>21</v>
      </c>
      <c r="J141" t="s">
        <v>694</v>
      </c>
      <c r="K141" t="s">
        <v>694</v>
      </c>
      <c r="L141" t="s">
        <v>694</v>
      </c>
      <c r="M141" t="s">
        <v>694</v>
      </c>
      <c r="N141" t="s">
        <v>694</v>
      </c>
    </row>
    <row r="142" spans="1:14" ht="24" customHeight="1">
      <c r="A142" t="s">
        <v>204</v>
      </c>
      <c r="B142" s="83" t="s">
        <v>29</v>
      </c>
      <c r="C142" s="83"/>
      <c r="D142" s="83"/>
      <c r="E142" s="83"/>
      <c r="F142" s="83"/>
      <c r="G142" s="83"/>
      <c r="H142" s="83"/>
      <c r="I142" t="s">
        <v>21</v>
      </c>
      <c r="J142" t="s">
        <v>694</v>
      </c>
      <c r="K142" t="s">
        <v>694</v>
      </c>
      <c r="L142" t="s">
        <v>694</v>
      </c>
      <c r="M142" t="s">
        <v>694</v>
      </c>
      <c r="N142" t="s">
        <v>694</v>
      </c>
    </row>
    <row r="143" spans="1:14">
      <c r="A143" t="s">
        <v>205</v>
      </c>
      <c r="B143" s="83" t="s">
        <v>31</v>
      </c>
      <c r="C143" s="83"/>
      <c r="D143" s="83"/>
      <c r="E143" s="83"/>
      <c r="F143" s="83"/>
      <c r="G143" s="83"/>
      <c r="H143" s="83"/>
      <c r="I143" t="s">
        <v>21</v>
      </c>
      <c r="J143" t="s">
        <v>694</v>
      </c>
      <c r="K143" t="s">
        <v>694</v>
      </c>
      <c r="L143" t="s">
        <v>694</v>
      </c>
      <c r="M143" t="s">
        <v>694</v>
      </c>
      <c r="N143" t="s">
        <v>694</v>
      </c>
    </row>
    <row r="144" spans="1:14">
      <c r="A144" t="s">
        <v>206</v>
      </c>
      <c r="B144" s="83" t="s">
        <v>33</v>
      </c>
      <c r="C144" s="83"/>
      <c r="D144" s="83"/>
      <c r="E144" s="83"/>
      <c r="F144" s="83"/>
      <c r="G144" s="83"/>
      <c r="H144" s="83"/>
      <c r="I144" t="s">
        <v>21</v>
      </c>
      <c r="J144">
        <f>J114-J123</f>
        <v>4.4579766656528479</v>
      </c>
      <c r="K144">
        <f>K114-K129</f>
        <v>1.3456017400000013</v>
      </c>
      <c r="L144">
        <f>K144</f>
        <v>1.3456017400000013</v>
      </c>
      <c r="M144" t="s">
        <v>694</v>
      </c>
      <c r="N144" t="s">
        <v>694</v>
      </c>
    </row>
    <row r="145" spans="1:14">
      <c r="A145" t="s">
        <v>207</v>
      </c>
      <c r="B145" s="83" t="s">
        <v>35</v>
      </c>
      <c r="C145" s="83"/>
      <c r="D145" s="83"/>
      <c r="E145" s="83"/>
      <c r="F145" s="83"/>
      <c r="G145" s="83"/>
      <c r="H145" s="83"/>
      <c r="I145" t="s">
        <v>21</v>
      </c>
      <c r="J145" t="s">
        <v>694</v>
      </c>
      <c r="K145" t="s">
        <v>694</v>
      </c>
      <c r="L145" t="s">
        <v>694</v>
      </c>
      <c r="M145" t="s">
        <v>694</v>
      </c>
      <c r="N145" t="s">
        <v>694</v>
      </c>
    </row>
    <row r="146" spans="1:14">
      <c r="A146" t="s">
        <v>208</v>
      </c>
      <c r="B146" s="83" t="s">
        <v>37</v>
      </c>
      <c r="C146" s="83"/>
      <c r="D146" s="83"/>
      <c r="E146" s="83"/>
      <c r="F146" s="83"/>
      <c r="G146" s="83"/>
      <c r="H146" s="83"/>
      <c r="I146" t="s">
        <v>21</v>
      </c>
      <c r="J146" t="s">
        <v>694</v>
      </c>
      <c r="K146" t="s">
        <v>694</v>
      </c>
      <c r="L146" t="s">
        <v>694</v>
      </c>
      <c r="M146" t="s">
        <v>694</v>
      </c>
      <c r="N146" t="s">
        <v>694</v>
      </c>
    </row>
    <row r="147" spans="1:14">
      <c r="A147" t="s">
        <v>209</v>
      </c>
      <c r="B147" s="83" t="s">
        <v>39</v>
      </c>
      <c r="C147" s="83"/>
      <c r="D147" s="83"/>
      <c r="E147" s="83"/>
      <c r="F147" s="83"/>
      <c r="G147" s="83"/>
      <c r="H147" s="83"/>
      <c r="I147" t="s">
        <v>21</v>
      </c>
      <c r="J147" t="s">
        <v>694</v>
      </c>
      <c r="K147" t="s">
        <v>694</v>
      </c>
      <c r="L147" t="s">
        <v>694</v>
      </c>
      <c r="M147" t="s">
        <v>694</v>
      </c>
      <c r="N147" t="s">
        <v>694</v>
      </c>
    </row>
    <row r="148" spans="1:14">
      <c r="A148" t="s">
        <v>210</v>
      </c>
      <c r="B148" s="83" t="s">
        <v>41</v>
      </c>
      <c r="C148" s="83"/>
      <c r="D148" s="83"/>
      <c r="E148" s="83"/>
      <c r="F148" s="83"/>
      <c r="G148" s="83"/>
      <c r="H148" s="83"/>
      <c r="I148" t="s">
        <v>21</v>
      </c>
      <c r="J148" t="s">
        <v>694</v>
      </c>
      <c r="K148" t="s">
        <v>694</v>
      </c>
      <c r="L148" t="s">
        <v>694</v>
      </c>
      <c r="M148" t="s">
        <v>694</v>
      </c>
      <c r="N148" t="s">
        <v>694</v>
      </c>
    </row>
    <row r="149" spans="1:14" ht="24" customHeight="1">
      <c r="A149" t="s">
        <v>211</v>
      </c>
      <c r="B149" s="83" t="s">
        <v>43</v>
      </c>
      <c r="C149" s="83"/>
      <c r="D149" s="83"/>
      <c r="E149" s="83"/>
      <c r="F149" s="83"/>
      <c r="G149" s="83"/>
      <c r="H149" s="83"/>
      <c r="I149" t="s">
        <v>21</v>
      </c>
      <c r="J149" t="s">
        <v>694</v>
      </c>
      <c r="K149" t="s">
        <v>694</v>
      </c>
      <c r="L149" t="s">
        <v>694</v>
      </c>
      <c r="M149" t="s">
        <v>694</v>
      </c>
      <c r="N149" t="s">
        <v>694</v>
      </c>
    </row>
    <row r="150" spans="1:14" ht="12.75" customHeight="1">
      <c r="A150" t="s">
        <v>212</v>
      </c>
      <c r="B150" s="83" t="s">
        <v>45</v>
      </c>
      <c r="C150" s="83"/>
      <c r="D150" s="83"/>
      <c r="E150" s="83"/>
      <c r="F150" s="83"/>
      <c r="G150" s="83"/>
      <c r="H150" s="83"/>
      <c r="I150" t="s">
        <v>21</v>
      </c>
      <c r="J150" t="s">
        <v>694</v>
      </c>
      <c r="K150" t="s">
        <v>694</v>
      </c>
      <c r="L150" t="s">
        <v>694</v>
      </c>
      <c r="M150" t="s">
        <v>694</v>
      </c>
      <c r="N150" t="s">
        <v>694</v>
      </c>
    </row>
    <row r="151" spans="1:14" ht="12.75" customHeight="1">
      <c r="A151" t="s">
        <v>213</v>
      </c>
      <c r="B151" s="83" t="s">
        <v>47</v>
      </c>
      <c r="C151" s="83"/>
      <c r="D151" s="83"/>
      <c r="E151" s="83"/>
      <c r="F151" s="83"/>
      <c r="G151" s="83"/>
      <c r="H151" s="83"/>
      <c r="I151" t="s">
        <v>21</v>
      </c>
      <c r="J151" t="s">
        <v>694</v>
      </c>
      <c r="K151" t="s">
        <v>694</v>
      </c>
      <c r="L151" t="s">
        <v>694</v>
      </c>
      <c r="M151" t="s">
        <v>694</v>
      </c>
      <c r="N151" t="s">
        <v>694</v>
      </c>
    </row>
    <row r="152" spans="1:14" ht="12.75" customHeight="1">
      <c r="A152" t="s">
        <v>214</v>
      </c>
      <c r="B152" s="83" t="s">
        <v>49</v>
      </c>
      <c r="C152" s="83"/>
      <c r="D152" s="83"/>
      <c r="E152" s="83"/>
      <c r="F152" s="83"/>
      <c r="G152" s="83"/>
      <c r="H152" s="83"/>
      <c r="I152" t="s">
        <v>21</v>
      </c>
      <c r="J152" t="s">
        <v>694</v>
      </c>
      <c r="K152" t="s">
        <v>694</v>
      </c>
      <c r="L152" t="s">
        <v>694</v>
      </c>
      <c r="M152" t="s">
        <v>694</v>
      </c>
      <c r="N152" t="s">
        <v>694</v>
      </c>
    </row>
    <row r="153" spans="1:14" ht="12" customHeight="1">
      <c r="A153" t="s">
        <v>544</v>
      </c>
      <c r="B153" s="83" t="s">
        <v>545</v>
      </c>
      <c r="C153" s="83"/>
      <c r="D153" s="83"/>
      <c r="E153" s="83"/>
      <c r="F153" s="83"/>
      <c r="G153" s="83"/>
      <c r="H153" s="83"/>
      <c r="I153" t="s">
        <v>21</v>
      </c>
      <c r="J153">
        <f>J154</f>
        <v>4.4579766656528479</v>
      </c>
      <c r="K153">
        <f>K154</f>
        <v>1.3456017400000013</v>
      </c>
      <c r="L153">
        <f>K153-J153</f>
        <v>-3.1123749256528468</v>
      </c>
      <c r="M153">
        <f>L153/J153*100</f>
        <v>-69.815863991227403</v>
      </c>
      <c r="N153" t="s">
        <v>694</v>
      </c>
    </row>
    <row r="154" spans="1:14" ht="12" customHeight="1">
      <c r="A154" t="s">
        <v>546</v>
      </c>
      <c r="B154" s="83" t="s">
        <v>547</v>
      </c>
      <c r="C154" s="83"/>
      <c r="D154" s="83"/>
      <c r="E154" s="83"/>
      <c r="F154" s="83"/>
      <c r="G154" s="83"/>
      <c r="H154" s="83"/>
      <c r="I154" t="s">
        <v>21</v>
      </c>
      <c r="J154">
        <v>4.4579766656528479</v>
      </c>
      <c r="K154">
        <v>1.3456017400000013</v>
      </c>
      <c r="L154">
        <f>K154-J154</f>
        <v>-3.1123749256528468</v>
      </c>
      <c r="M154">
        <f>L154/J154*100</f>
        <v>-69.815863991227403</v>
      </c>
      <c r="N154" t="s">
        <v>694</v>
      </c>
    </row>
    <row r="155" spans="1:14" ht="12" customHeight="1">
      <c r="A155" t="s">
        <v>548</v>
      </c>
      <c r="B155" s="83" t="s">
        <v>549</v>
      </c>
      <c r="C155" s="83"/>
      <c r="D155" s="83"/>
      <c r="E155" s="83"/>
      <c r="F155" s="83"/>
      <c r="G155" s="83"/>
      <c r="H155" s="83"/>
      <c r="I155" t="s">
        <v>21</v>
      </c>
      <c r="J155" t="s">
        <v>694</v>
      </c>
      <c r="K155" t="s">
        <v>694</v>
      </c>
      <c r="L155" t="s">
        <v>694</v>
      </c>
      <c r="M155" t="s">
        <v>694</v>
      </c>
      <c r="N155" t="s">
        <v>694</v>
      </c>
    </row>
    <row r="156" spans="1:14" ht="12" customHeight="1">
      <c r="A156" t="s">
        <v>550</v>
      </c>
      <c r="B156" s="83" t="s">
        <v>218</v>
      </c>
      <c r="C156" s="83"/>
      <c r="D156" s="83"/>
      <c r="E156" s="83"/>
      <c r="F156" s="83"/>
      <c r="G156" s="83"/>
      <c r="H156" s="83"/>
      <c r="I156" t="s">
        <v>21</v>
      </c>
      <c r="J156" t="s">
        <v>694</v>
      </c>
      <c r="K156" t="s">
        <v>694</v>
      </c>
      <c r="L156" t="s">
        <v>694</v>
      </c>
      <c r="M156" t="s">
        <v>694</v>
      </c>
      <c r="N156" t="s">
        <v>694</v>
      </c>
    </row>
    <row r="157" spans="1:14" ht="12" customHeight="1">
      <c r="A157" t="s">
        <v>551</v>
      </c>
      <c r="B157" s="83" t="s">
        <v>552</v>
      </c>
      <c r="C157" s="83"/>
      <c r="D157" s="83"/>
      <c r="E157" s="83"/>
      <c r="F157" s="83"/>
      <c r="G157" s="83"/>
      <c r="H157" s="83"/>
      <c r="I157" t="s">
        <v>21</v>
      </c>
      <c r="J157" t="s">
        <v>694</v>
      </c>
      <c r="K157" t="s">
        <v>694</v>
      </c>
      <c r="L157" t="s">
        <v>694</v>
      </c>
      <c r="M157" t="s">
        <v>694</v>
      </c>
      <c r="N157" t="s">
        <v>694</v>
      </c>
    </row>
    <row r="158" spans="1:14" ht="12" customHeight="1">
      <c r="A158" t="s">
        <v>553</v>
      </c>
      <c r="B158" s="83" t="s">
        <v>112</v>
      </c>
      <c r="C158" s="83"/>
      <c r="D158" s="83"/>
      <c r="E158" s="83"/>
      <c r="F158" s="83"/>
      <c r="G158" s="83"/>
      <c r="H158" s="83"/>
      <c r="I158" t="s">
        <v>345</v>
      </c>
      <c r="J158" t="s">
        <v>345</v>
      </c>
      <c r="K158" t="s">
        <v>345</v>
      </c>
      <c r="L158" t="s">
        <v>345</v>
      </c>
      <c r="M158" t="s">
        <v>345</v>
      </c>
      <c r="N158" t="s">
        <v>694</v>
      </c>
    </row>
    <row r="159" spans="1:14" ht="25.9" customHeight="1">
      <c r="A159" t="s">
        <v>554</v>
      </c>
      <c r="B159" s="83" t="s">
        <v>696</v>
      </c>
      <c r="C159" s="83"/>
      <c r="D159" s="83"/>
      <c r="E159" s="83"/>
      <c r="F159" s="83"/>
      <c r="G159" s="83"/>
      <c r="H159" s="83"/>
      <c r="I159" t="s">
        <v>21</v>
      </c>
      <c r="J159">
        <f>J108+J68</f>
        <v>6.4247908320660594</v>
      </c>
      <c r="K159">
        <f>K108+K68</f>
        <v>2.0410545200000012</v>
      </c>
      <c r="L159">
        <f>K159-J159</f>
        <v>-4.3837363120660582</v>
      </c>
      <c r="M159">
        <f>L159/J159*100</f>
        <v>-68.231580243622545</v>
      </c>
      <c r="N159" t="s">
        <v>694</v>
      </c>
    </row>
    <row r="160" spans="1:14" ht="12" customHeight="1">
      <c r="A160" t="s">
        <v>555</v>
      </c>
      <c r="B160" s="83" t="s">
        <v>556</v>
      </c>
      <c r="C160" s="83"/>
      <c r="D160" s="83"/>
      <c r="E160" s="83"/>
      <c r="F160" s="83"/>
      <c r="G160" s="83"/>
      <c r="H160" s="83"/>
      <c r="I160" t="s">
        <v>21</v>
      </c>
      <c r="J160" t="s">
        <v>694</v>
      </c>
      <c r="K160" t="s">
        <v>694</v>
      </c>
      <c r="L160" t="s">
        <v>694</v>
      </c>
      <c r="M160" t="s">
        <v>694</v>
      </c>
      <c r="N160" t="s">
        <v>694</v>
      </c>
    </row>
    <row r="161" spans="1:14" ht="12" customHeight="1">
      <c r="A161" t="s">
        <v>557</v>
      </c>
      <c r="B161" s="83" t="s">
        <v>558</v>
      </c>
      <c r="C161" s="83"/>
      <c r="D161" s="83"/>
      <c r="E161" s="83"/>
      <c r="F161" s="83"/>
      <c r="G161" s="83"/>
      <c r="H161" s="83"/>
      <c r="I161" t="s">
        <v>21</v>
      </c>
      <c r="J161" t="s">
        <v>694</v>
      </c>
      <c r="K161" t="s">
        <v>694</v>
      </c>
      <c r="L161" t="s">
        <v>694</v>
      </c>
      <c r="M161" t="s">
        <v>694</v>
      </c>
      <c r="N161" t="s">
        <v>694</v>
      </c>
    </row>
    <row r="162" spans="1:14" ht="12" customHeight="1">
      <c r="A162" t="s">
        <v>559</v>
      </c>
      <c r="B162" s="83" t="s">
        <v>560</v>
      </c>
      <c r="C162" s="83"/>
      <c r="D162" s="83"/>
      <c r="E162" s="83"/>
      <c r="F162" s="83"/>
      <c r="G162" s="83"/>
      <c r="H162" s="83"/>
      <c r="I162" t="s">
        <v>21</v>
      </c>
      <c r="J162" t="s">
        <v>694</v>
      </c>
      <c r="K162" t="s">
        <v>694</v>
      </c>
      <c r="L162" t="s">
        <v>694</v>
      </c>
      <c r="M162" t="s">
        <v>694</v>
      </c>
      <c r="N162" t="s">
        <v>694</v>
      </c>
    </row>
    <row r="163" spans="1:14" ht="12" customHeight="1">
      <c r="A163" t="s">
        <v>561</v>
      </c>
      <c r="B163" s="83" t="s">
        <v>562</v>
      </c>
      <c r="C163" s="83"/>
      <c r="D163" s="83"/>
      <c r="E163" s="83"/>
      <c r="F163" s="83"/>
      <c r="G163" s="83"/>
      <c r="H163" s="83"/>
      <c r="I163" t="s">
        <v>21</v>
      </c>
      <c r="J163" t="s">
        <v>694</v>
      </c>
      <c r="K163" t="s">
        <v>694</v>
      </c>
      <c r="L163" t="s">
        <v>694</v>
      </c>
      <c r="M163" t="s">
        <v>694</v>
      </c>
      <c r="N163" t="s">
        <v>694</v>
      </c>
    </row>
    <row r="164" spans="1:14" ht="27.6" customHeight="1">
      <c r="A164" t="s">
        <v>563</v>
      </c>
      <c r="B164" s="83" t="s">
        <v>564</v>
      </c>
      <c r="C164" s="83"/>
      <c r="D164" s="83"/>
      <c r="E164" s="83"/>
      <c r="F164" s="83"/>
      <c r="G164" s="83"/>
      <c r="H164" s="83"/>
      <c r="I164" t="s">
        <v>21</v>
      </c>
      <c r="J164" t="s">
        <v>694</v>
      </c>
      <c r="K164" t="s">
        <v>694</v>
      </c>
      <c r="L164" t="s">
        <v>694</v>
      </c>
      <c r="M164" t="s">
        <v>694</v>
      </c>
      <c r="N164" t="s">
        <v>694</v>
      </c>
    </row>
    <row r="165" spans="1:14" ht="13.9" customHeight="1">
      <c r="A165" s="83" t="s">
        <v>565</v>
      </c>
      <c r="B165" s="83"/>
      <c r="C165" s="83"/>
      <c r="D165" s="83"/>
      <c r="E165" s="83"/>
      <c r="F165" s="83"/>
      <c r="G165" s="83"/>
      <c r="H165" s="83"/>
      <c r="I165" s="83"/>
      <c r="J165" s="83"/>
      <c r="K165" s="83"/>
      <c r="L165" s="83"/>
      <c r="M165" s="83"/>
      <c r="N165" s="83"/>
    </row>
    <row r="166" spans="1:14" ht="12" customHeight="1">
      <c r="A166" t="s">
        <v>566</v>
      </c>
      <c r="B166" s="83" t="s">
        <v>702</v>
      </c>
      <c r="C166" s="83"/>
      <c r="D166" s="83"/>
      <c r="E166" s="83"/>
      <c r="F166" s="83"/>
      <c r="G166" s="83"/>
      <c r="H166" s="83"/>
      <c r="I166" t="s">
        <v>21</v>
      </c>
      <c r="J166">
        <f>J172</f>
        <v>152.43931168422341</v>
      </c>
      <c r="K166">
        <f>K172</f>
        <v>44.734934400000007</v>
      </c>
      <c r="L166">
        <f>L172</f>
        <v>-107.7043772842234</v>
      </c>
      <c r="M166">
        <f>M172</f>
        <v>-70.653938340611248</v>
      </c>
      <c r="N166" t="s">
        <v>694</v>
      </c>
    </row>
    <row r="167" spans="1:14">
      <c r="A167" t="s">
        <v>567</v>
      </c>
      <c r="B167" s="83" t="s">
        <v>697</v>
      </c>
      <c r="C167" s="83"/>
      <c r="D167" s="83"/>
      <c r="E167" s="83"/>
      <c r="F167" s="83"/>
      <c r="G167" s="83"/>
      <c r="H167" s="83"/>
      <c r="I167" t="s">
        <v>21</v>
      </c>
      <c r="J167" t="s">
        <v>694</v>
      </c>
      <c r="K167" t="s">
        <v>694</v>
      </c>
      <c r="L167" t="s">
        <v>694</v>
      </c>
      <c r="M167" t="s">
        <v>694</v>
      </c>
      <c r="N167" t="s">
        <v>694</v>
      </c>
    </row>
    <row r="168" spans="1:14" ht="12" customHeight="1">
      <c r="A168" t="s">
        <v>568</v>
      </c>
      <c r="B168" s="83" t="s">
        <v>25</v>
      </c>
      <c r="C168" s="83"/>
      <c r="D168" s="83"/>
      <c r="E168" s="83"/>
      <c r="F168" s="83"/>
      <c r="G168" s="83"/>
      <c r="H168" s="83"/>
      <c r="I168" t="s">
        <v>21</v>
      </c>
      <c r="J168" t="s">
        <v>694</v>
      </c>
      <c r="K168" t="s">
        <v>694</v>
      </c>
      <c r="L168" t="s">
        <v>694</v>
      </c>
      <c r="M168" t="s">
        <v>694</v>
      </c>
      <c r="N168" t="s">
        <v>694</v>
      </c>
    </row>
    <row r="169" spans="1:14" ht="12" customHeight="1">
      <c r="A169" t="s">
        <v>569</v>
      </c>
      <c r="B169" s="83" t="s">
        <v>27</v>
      </c>
      <c r="C169" s="83"/>
      <c r="D169" s="83"/>
      <c r="E169" s="83"/>
      <c r="F169" s="83"/>
      <c r="G169" s="83"/>
      <c r="H169" s="83"/>
      <c r="I169" t="s">
        <v>21</v>
      </c>
      <c r="J169" t="s">
        <v>694</v>
      </c>
      <c r="K169" t="s">
        <v>694</v>
      </c>
      <c r="L169" t="s">
        <v>694</v>
      </c>
      <c r="M169" t="s">
        <v>694</v>
      </c>
      <c r="N169" t="s">
        <v>694</v>
      </c>
    </row>
    <row r="170" spans="1:14" ht="12" customHeight="1">
      <c r="A170" t="s">
        <v>570</v>
      </c>
      <c r="B170" s="83" t="s">
        <v>29</v>
      </c>
      <c r="C170" s="83"/>
      <c r="D170" s="83"/>
      <c r="E170" s="83"/>
      <c r="F170" s="83"/>
      <c r="G170" s="83"/>
      <c r="H170" s="83"/>
      <c r="I170" t="s">
        <v>21</v>
      </c>
      <c r="J170" t="s">
        <v>694</v>
      </c>
      <c r="K170" t="s">
        <v>694</v>
      </c>
      <c r="L170" t="s">
        <v>694</v>
      </c>
      <c r="M170" t="s">
        <v>694</v>
      </c>
      <c r="N170" t="s">
        <v>694</v>
      </c>
    </row>
    <row r="171" spans="1:14">
      <c r="A171" t="s">
        <v>571</v>
      </c>
      <c r="B171" s="83" t="s">
        <v>31</v>
      </c>
      <c r="C171" s="83"/>
      <c r="D171" s="83"/>
      <c r="E171" s="83"/>
      <c r="F171" s="83"/>
      <c r="G171" s="83"/>
      <c r="H171" s="83"/>
      <c r="I171" t="s">
        <v>21</v>
      </c>
      <c r="J171" t="s">
        <v>694</v>
      </c>
      <c r="K171" t="s">
        <v>694</v>
      </c>
      <c r="L171" t="s">
        <v>694</v>
      </c>
      <c r="M171" t="s">
        <v>694</v>
      </c>
      <c r="N171" t="s">
        <v>694</v>
      </c>
    </row>
    <row r="172" spans="1:14">
      <c r="A172" t="s">
        <v>572</v>
      </c>
      <c r="B172" s="83" t="s">
        <v>33</v>
      </c>
      <c r="C172" s="83"/>
      <c r="D172" s="83"/>
      <c r="E172" s="83"/>
      <c r="F172" s="83"/>
      <c r="G172" s="83"/>
      <c r="H172" s="83"/>
      <c r="I172" t="s">
        <v>21</v>
      </c>
      <c r="J172">
        <f>(J22-J129)*1.2</f>
        <v>152.43931168422341</v>
      </c>
      <c r="K172">
        <f>(K22-K129)*1.2</f>
        <v>44.734934400000007</v>
      </c>
      <c r="L172">
        <f>K172-J172</f>
        <v>-107.7043772842234</v>
      </c>
      <c r="M172">
        <f>L172/J172*100</f>
        <v>-70.653938340611248</v>
      </c>
    </row>
    <row r="173" spans="1:14">
      <c r="A173" t="s">
        <v>573</v>
      </c>
      <c r="B173" s="83" t="s">
        <v>35</v>
      </c>
      <c r="C173" s="83"/>
      <c r="D173" s="83"/>
      <c r="E173" s="83"/>
      <c r="F173" s="83"/>
      <c r="G173" s="83"/>
      <c r="H173" s="83"/>
      <c r="I173" t="s">
        <v>21</v>
      </c>
      <c r="J173" t="s">
        <v>694</v>
      </c>
      <c r="K173" t="s">
        <v>694</v>
      </c>
      <c r="L173" t="s">
        <v>694</v>
      </c>
      <c r="M173" t="s">
        <v>694</v>
      </c>
      <c r="N173" t="s">
        <v>694</v>
      </c>
    </row>
    <row r="174" spans="1:14">
      <c r="A174" t="s">
        <v>574</v>
      </c>
      <c r="B174" s="83" t="s">
        <v>37</v>
      </c>
      <c r="C174" s="83"/>
      <c r="D174" s="83"/>
      <c r="E174" s="83"/>
      <c r="F174" s="83"/>
      <c r="G174" s="83"/>
      <c r="H174" s="83"/>
      <c r="I174" t="s">
        <v>21</v>
      </c>
      <c r="J174" t="s">
        <v>694</v>
      </c>
      <c r="K174" t="s">
        <v>694</v>
      </c>
      <c r="L174" t="s">
        <v>694</v>
      </c>
      <c r="M174" t="s">
        <v>694</v>
      </c>
      <c r="N174" t="s">
        <v>694</v>
      </c>
    </row>
    <row r="175" spans="1:14">
      <c r="A175" t="s">
        <v>575</v>
      </c>
      <c r="B175" s="83" t="s">
        <v>39</v>
      </c>
      <c r="C175" s="83"/>
      <c r="D175" s="83"/>
      <c r="E175" s="83"/>
      <c r="F175" s="83"/>
      <c r="G175" s="83"/>
      <c r="H175" s="83"/>
      <c r="I175" t="s">
        <v>21</v>
      </c>
      <c r="J175" t="s">
        <v>694</v>
      </c>
      <c r="K175" t="s">
        <v>694</v>
      </c>
      <c r="L175" t="s">
        <v>694</v>
      </c>
      <c r="M175" t="s">
        <v>694</v>
      </c>
      <c r="N175" t="s">
        <v>694</v>
      </c>
    </row>
    <row r="176" spans="1:14">
      <c r="A176" t="s">
        <v>576</v>
      </c>
      <c r="B176" s="83" t="s">
        <v>41</v>
      </c>
      <c r="C176" s="83"/>
      <c r="D176" s="83"/>
      <c r="E176" s="83"/>
      <c r="F176" s="83"/>
      <c r="G176" s="83"/>
      <c r="H176" s="83"/>
      <c r="I176" t="s">
        <v>21</v>
      </c>
      <c r="J176" t="s">
        <v>694</v>
      </c>
      <c r="K176" t="s">
        <v>694</v>
      </c>
      <c r="L176" t="s">
        <v>694</v>
      </c>
      <c r="M176" t="s">
        <v>694</v>
      </c>
      <c r="N176" t="s">
        <v>694</v>
      </c>
    </row>
    <row r="177" spans="1:14" ht="24.6" customHeight="1">
      <c r="A177" t="s">
        <v>577</v>
      </c>
      <c r="B177" s="83" t="s">
        <v>43</v>
      </c>
      <c r="C177" s="83"/>
      <c r="D177" s="83"/>
      <c r="E177" s="83"/>
      <c r="F177" s="83"/>
      <c r="G177" s="83"/>
      <c r="H177" s="83"/>
      <c r="I177" t="s">
        <v>21</v>
      </c>
      <c r="J177" t="s">
        <v>694</v>
      </c>
      <c r="K177" t="s">
        <v>694</v>
      </c>
      <c r="L177" t="s">
        <v>694</v>
      </c>
      <c r="M177" t="s">
        <v>694</v>
      </c>
      <c r="N177" t="s">
        <v>694</v>
      </c>
    </row>
    <row r="178" spans="1:14" ht="12" customHeight="1">
      <c r="A178" t="s">
        <v>578</v>
      </c>
      <c r="B178" s="83" t="s">
        <v>698</v>
      </c>
      <c r="C178" s="83"/>
      <c r="D178" s="83"/>
      <c r="E178" s="83"/>
      <c r="F178" s="83"/>
      <c r="G178" s="83"/>
      <c r="H178" s="83"/>
      <c r="I178" t="s">
        <v>21</v>
      </c>
      <c r="J178" t="s">
        <v>694</v>
      </c>
      <c r="K178" t="s">
        <v>694</v>
      </c>
      <c r="L178" t="s">
        <v>694</v>
      </c>
      <c r="M178" t="s">
        <v>694</v>
      </c>
      <c r="N178" t="s">
        <v>694</v>
      </c>
    </row>
    <row r="179" spans="1:14" ht="12" customHeight="1">
      <c r="A179" t="s">
        <v>579</v>
      </c>
      <c r="B179" s="83" t="s">
        <v>47</v>
      </c>
      <c r="C179" s="83"/>
      <c r="D179" s="83"/>
      <c r="E179" s="83"/>
      <c r="F179" s="83"/>
      <c r="G179" s="83"/>
      <c r="H179" s="83"/>
      <c r="I179" t="s">
        <v>21</v>
      </c>
      <c r="J179" t="s">
        <v>694</v>
      </c>
      <c r="K179" t="s">
        <v>694</v>
      </c>
      <c r="L179" t="s">
        <v>694</v>
      </c>
      <c r="M179" t="s">
        <v>694</v>
      </c>
      <c r="N179" t="s">
        <v>694</v>
      </c>
    </row>
    <row r="180" spans="1:14" ht="24" customHeight="1">
      <c r="A180" t="s">
        <v>580</v>
      </c>
      <c r="B180" s="83" t="s">
        <v>581</v>
      </c>
      <c r="C180" s="83"/>
      <c r="D180" s="83"/>
      <c r="E180" s="83"/>
      <c r="F180" s="83"/>
      <c r="G180" s="83"/>
      <c r="H180" s="83"/>
      <c r="I180" t="s">
        <v>21</v>
      </c>
      <c r="J180" t="s">
        <v>694</v>
      </c>
      <c r="K180" t="s">
        <v>694</v>
      </c>
      <c r="L180" t="s">
        <v>694</v>
      </c>
      <c r="M180" t="s">
        <v>694</v>
      </c>
      <c r="N180" t="s">
        <v>694</v>
      </c>
    </row>
    <row r="181" spans="1:14" ht="12" customHeight="1">
      <c r="A181" t="s">
        <v>582</v>
      </c>
      <c r="B181" s="83" t="s">
        <v>583</v>
      </c>
      <c r="C181" s="83"/>
      <c r="D181" s="83"/>
      <c r="E181" s="83"/>
      <c r="F181" s="83"/>
      <c r="G181" s="83"/>
      <c r="H181" s="83"/>
      <c r="I181" t="s">
        <v>21</v>
      </c>
      <c r="J181" t="s">
        <v>694</v>
      </c>
      <c r="K181" t="s">
        <v>694</v>
      </c>
      <c r="L181" t="s">
        <v>694</v>
      </c>
      <c r="M181" t="s">
        <v>694</v>
      </c>
      <c r="N181" t="s">
        <v>694</v>
      </c>
    </row>
    <row r="182" spans="1:14" ht="12" customHeight="1">
      <c r="A182" t="s">
        <v>584</v>
      </c>
      <c r="B182" s="83" t="s">
        <v>585</v>
      </c>
      <c r="C182" s="83"/>
      <c r="D182" s="83"/>
      <c r="E182" s="83"/>
      <c r="F182" s="83"/>
      <c r="G182" s="83"/>
      <c r="H182" s="83"/>
      <c r="I182" t="s">
        <v>21</v>
      </c>
      <c r="J182" t="s">
        <v>694</v>
      </c>
      <c r="K182" t="s">
        <v>694</v>
      </c>
      <c r="L182" t="s">
        <v>694</v>
      </c>
      <c r="M182" t="s">
        <v>694</v>
      </c>
      <c r="N182" t="s">
        <v>694</v>
      </c>
    </row>
    <row r="183" spans="1:14">
      <c r="A183" t="s">
        <v>586</v>
      </c>
      <c r="B183" s="83" t="s">
        <v>49</v>
      </c>
      <c r="C183" s="83"/>
      <c r="D183" s="83"/>
      <c r="E183" s="83"/>
      <c r="F183" s="83"/>
      <c r="G183" s="83"/>
      <c r="H183" s="83"/>
      <c r="I183" t="s">
        <v>21</v>
      </c>
      <c r="J183" t="s">
        <v>694</v>
      </c>
      <c r="K183" t="s">
        <v>694</v>
      </c>
      <c r="L183" t="s">
        <v>694</v>
      </c>
      <c r="M183" t="s">
        <v>694</v>
      </c>
      <c r="N183" t="s">
        <v>694</v>
      </c>
    </row>
    <row r="184" spans="1:14" ht="12" customHeight="1">
      <c r="A184" t="s">
        <v>587</v>
      </c>
      <c r="B184" s="83" t="s">
        <v>588</v>
      </c>
      <c r="C184" s="83"/>
      <c r="D184" s="83"/>
      <c r="E184" s="83"/>
      <c r="F184" s="83"/>
      <c r="G184" s="83"/>
      <c r="H184" s="83"/>
      <c r="I184" t="s">
        <v>21</v>
      </c>
      <c r="J184">
        <f>J189+J191+J193+J194+J195+J197+J198+J199</f>
        <v>173.65761824543998</v>
      </c>
      <c r="K184">
        <f>K189+K191+K193+K194+K195+K197+K198+K199</f>
        <v>40.676417544000003</v>
      </c>
      <c r="L184">
        <f>K184-J184</f>
        <v>-132.98120070143997</v>
      </c>
      <c r="M184">
        <f>L184/J184*100</f>
        <v>-76.576658165085647</v>
      </c>
      <c r="N184" t="s">
        <v>694</v>
      </c>
    </row>
    <row r="185" spans="1:14" ht="12" customHeight="1">
      <c r="A185" t="s">
        <v>589</v>
      </c>
      <c r="B185" s="83" t="s">
        <v>590</v>
      </c>
      <c r="C185" s="83"/>
      <c r="D185" s="83"/>
      <c r="E185" s="83"/>
      <c r="F185" s="83"/>
      <c r="G185" s="83"/>
      <c r="H185" s="83"/>
      <c r="I185" t="s">
        <v>21</v>
      </c>
      <c r="J185" t="s">
        <v>694</v>
      </c>
      <c r="K185" t="s">
        <v>694</v>
      </c>
      <c r="L185" t="s">
        <v>694</v>
      </c>
      <c r="M185" t="s">
        <v>694</v>
      </c>
      <c r="N185" t="s">
        <v>694</v>
      </c>
    </row>
    <row r="186" spans="1:14" ht="12" customHeight="1">
      <c r="A186" t="s">
        <v>591</v>
      </c>
      <c r="B186" s="83" t="s">
        <v>592</v>
      </c>
      <c r="C186" s="83"/>
      <c r="D186" s="83"/>
      <c r="E186" s="83"/>
      <c r="F186" s="83"/>
      <c r="G186" s="83"/>
      <c r="H186" s="83"/>
      <c r="I186" t="s">
        <v>21</v>
      </c>
      <c r="J186" t="s">
        <v>694</v>
      </c>
      <c r="K186" t="s">
        <v>694</v>
      </c>
      <c r="L186" t="s">
        <v>694</v>
      </c>
      <c r="M186" t="s">
        <v>694</v>
      </c>
      <c r="N186" t="s">
        <v>694</v>
      </c>
    </row>
    <row r="187" spans="1:14" ht="12" customHeight="1">
      <c r="A187" t="s">
        <v>593</v>
      </c>
      <c r="B187" s="83" t="s">
        <v>292</v>
      </c>
      <c r="C187" s="83"/>
      <c r="D187" s="83"/>
      <c r="E187" s="83"/>
      <c r="F187" s="83"/>
      <c r="G187" s="83"/>
      <c r="H187" s="83"/>
      <c r="I187" t="s">
        <v>21</v>
      </c>
      <c r="J187" t="s">
        <v>694</v>
      </c>
      <c r="K187" t="s">
        <v>694</v>
      </c>
      <c r="L187" t="s">
        <v>694</v>
      </c>
      <c r="M187" t="s">
        <v>694</v>
      </c>
      <c r="N187" t="s">
        <v>694</v>
      </c>
    </row>
    <row r="188" spans="1:14" ht="12" customHeight="1">
      <c r="A188" t="s">
        <v>594</v>
      </c>
      <c r="B188" s="83" t="s">
        <v>595</v>
      </c>
      <c r="C188" s="83"/>
      <c r="D188" s="83"/>
      <c r="E188" s="83"/>
      <c r="F188" s="83"/>
      <c r="G188" s="83"/>
      <c r="H188" s="83"/>
      <c r="I188" t="s">
        <v>21</v>
      </c>
      <c r="J188" t="s">
        <v>694</v>
      </c>
      <c r="K188" t="s">
        <v>694</v>
      </c>
      <c r="L188" t="s">
        <v>694</v>
      </c>
      <c r="M188" t="s">
        <v>694</v>
      </c>
      <c r="N188" t="s">
        <v>694</v>
      </c>
    </row>
    <row r="189" spans="1:14" ht="12" customHeight="1">
      <c r="A189" t="s">
        <v>596</v>
      </c>
      <c r="B189" s="83" t="s">
        <v>597</v>
      </c>
      <c r="C189" s="83"/>
      <c r="D189" s="83"/>
      <c r="E189" s="83"/>
      <c r="F189" s="83"/>
      <c r="G189" s="83"/>
      <c r="H189" s="83"/>
      <c r="I189" t="s">
        <v>21</v>
      </c>
      <c r="J189">
        <f>J56*1.2</f>
        <v>23.850944519999999</v>
      </c>
      <c r="K189">
        <f>K56*1.2</f>
        <v>4.8086842919999997</v>
      </c>
      <c r="L189">
        <f>K189-J189</f>
        <v>-19.042260228</v>
      </c>
      <c r="M189">
        <f>L189/J189*100</f>
        <v>-79.838600152846269</v>
      </c>
      <c r="N189" t="s">
        <v>694</v>
      </c>
    </row>
    <row r="190" spans="1:14" ht="25.15" customHeight="1">
      <c r="A190" t="s">
        <v>598</v>
      </c>
      <c r="B190" s="83" t="s">
        <v>599</v>
      </c>
      <c r="C190" s="83"/>
      <c r="D190" s="83"/>
      <c r="E190" s="83"/>
      <c r="F190" s="83"/>
      <c r="G190" s="83"/>
      <c r="H190" s="83"/>
      <c r="I190" t="s">
        <v>21</v>
      </c>
      <c r="J190" t="s">
        <v>694</v>
      </c>
      <c r="K190" t="s">
        <v>694</v>
      </c>
      <c r="L190" t="s">
        <v>694</v>
      </c>
      <c r="M190" t="s">
        <v>694</v>
      </c>
      <c r="N190" t="s">
        <v>694</v>
      </c>
    </row>
    <row r="191" spans="1:14" ht="24.6" customHeight="1">
      <c r="A191" t="s">
        <v>600</v>
      </c>
      <c r="B191" s="83" t="s">
        <v>601</v>
      </c>
      <c r="C191" s="83"/>
      <c r="D191" s="83"/>
      <c r="E191" s="83"/>
      <c r="F191" s="83"/>
      <c r="G191" s="83"/>
      <c r="H191" s="83"/>
      <c r="I191" t="s">
        <v>21</v>
      </c>
      <c r="J191">
        <f>J63*1.2</f>
        <v>67.560151165440004</v>
      </c>
      <c r="K191">
        <f>K63*1.2</f>
        <v>21.508017540000001</v>
      </c>
      <c r="L191">
        <f>K191-J191</f>
        <v>-46.052133625440007</v>
      </c>
      <c r="M191">
        <f>L191/J191*100</f>
        <v>-68.164639704059311</v>
      </c>
      <c r="N191" t="s">
        <v>694</v>
      </c>
    </row>
    <row r="192" spans="1:14" ht="12" customHeight="1">
      <c r="A192" t="s">
        <v>602</v>
      </c>
      <c r="B192" s="83" t="s">
        <v>603</v>
      </c>
      <c r="C192" s="83"/>
      <c r="D192" s="83"/>
      <c r="E192" s="83"/>
      <c r="F192" s="83"/>
      <c r="G192" s="83"/>
      <c r="H192" s="83"/>
      <c r="I192" t="s">
        <v>21</v>
      </c>
      <c r="J192" t="s">
        <v>694</v>
      </c>
      <c r="K192" t="s">
        <v>694</v>
      </c>
      <c r="L192" t="s">
        <v>694</v>
      </c>
      <c r="M192" t="s">
        <v>694</v>
      </c>
      <c r="N192" t="s">
        <v>694</v>
      </c>
    </row>
    <row r="193" spans="1:14" ht="12" customHeight="1">
      <c r="A193" t="s">
        <v>604</v>
      </c>
      <c r="B193" s="83" t="s">
        <v>605</v>
      </c>
      <c r="C193" s="83"/>
      <c r="D193" s="83"/>
      <c r="E193" s="83"/>
      <c r="F193" s="83"/>
      <c r="G193" s="83"/>
      <c r="H193" s="83"/>
      <c r="I193" t="s">
        <v>21</v>
      </c>
      <c r="J193">
        <v>21.59864</v>
      </c>
      <c r="K193">
        <v>6.3695942900000002</v>
      </c>
      <c r="L193">
        <f t="shared" ref="L193:L199" si="1">K193-J193</f>
        <v>-15.229045709999999</v>
      </c>
      <c r="M193">
        <f t="shared" ref="M193:M199" si="2">L193/J193*100</f>
        <v>-70.509280723230717</v>
      </c>
      <c r="N193" t="s">
        <v>694</v>
      </c>
    </row>
    <row r="194" spans="1:14" ht="12" customHeight="1">
      <c r="A194" t="s">
        <v>606</v>
      </c>
      <c r="B194" s="83" t="s">
        <v>607</v>
      </c>
      <c r="C194" s="83"/>
      <c r="D194" s="83"/>
      <c r="E194" s="83"/>
      <c r="F194" s="83"/>
      <c r="G194" s="83"/>
      <c r="H194" s="83"/>
      <c r="I194" t="s">
        <v>21</v>
      </c>
      <c r="J194">
        <v>6.5659865599999998</v>
      </c>
      <c r="K194">
        <f>K67-K193</f>
        <v>1.928524809999999</v>
      </c>
      <c r="L194">
        <f t="shared" si="1"/>
        <v>-4.6374617500000008</v>
      </c>
      <c r="M194">
        <f t="shared" si="2"/>
        <v>-70.628559891538998</v>
      </c>
      <c r="N194" t="s">
        <v>694</v>
      </c>
    </row>
    <row r="195" spans="1:14" ht="12" customHeight="1">
      <c r="A195" t="s">
        <v>608</v>
      </c>
      <c r="B195" s="83" t="s">
        <v>609</v>
      </c>
      <c r="C195" s="83"/>
      <c r="D195" s="83"/>
      <c r="E195" s="83"/>
      <c r="F195" s="83"/>
      <c r="G195" s="83"/>
      <c r="H195" s="83"/>
      <c r="I195" t="s">
        <v>21</v>
      </c>
      <c r="J195">
        <f>J67*1.2</f>
        <v>33.797747999999999</v>
      </c>
      <c r="K195">
        <f>K69+K123</f>
        <v>0.33344099999999999</v>
      </c>
      <c r="L195">
        <f t="shared" si="1"/>
        <v>-33.464306999999998</v>
      </c>
      <c r="M195">
        <f t="shared" si="2"/>
        <v>-99.013422432760905</v>
      </c>
      <c r="N195" t="s">
        <v>694</v>
      </c>
    </row>
    <row r="196" spans="1:14" ht="12" customHeight="1">
      <c r="A196" t="s">
        <v>610</v>
      </c>
      <c r="B196" s="83" t="s">
        <v>611</v>
      </c>
      <c r="C196" s="83"/>
      <c r="D196" s="83"/>
      <c r="E196" s="83"/>
      <c r="F196" s="83"/>
      <c r="G196" s="83"/>
      <c r="H196" s="83"/>
      <c r="I196" t="s">
        <v>21</v>
      </c>
      <c r="J196">
        <f>J123</f>
        <v>1.114494166413212</v>
      </c>
      <c r="K196">
        <f>K123</f>
        <v>0.286719</v>
      </c>
      <c r="L196">
        <f t="shared" si="1"/>
        <v>-0.82777516641321203</v>
      </c>
      <c r="M196">
        <f t="shared" si="2"/>
        <v>-74.273620388453836</v>
      </c>
      <c r="N196" t="s">
        <v>694</v>
      </c>
    </row>
    <row r="197" spans="1:14" ht="12" customHeight="1">
      <c r="A197" t="s">
        <v>612</v>
      </c>
      <c r="B197" s="83" t="s">
        <v>613</v>
      </c>
      <c r="C197" s="83"/>
      <c r="D197" s="83"/>
      <c r="E197" s="83"/>
      <c r="F197" s="83"/>
      <c r="G197" s="83"/>
      <c r="H197" s="83"/>
      <c r="I197" t="s">
        <v>21</v>
      </c>
      <c r="J197">
        <f>(J59+J60)*1.2</f>
        <v>11.287871999999998</v>
      </c>
      <c r="K197">
        <f>(K59+K60)*1.2</f>
        <v>2.0594275560000002</v>
      </c>
      <c r="L197">
        <f t="shared" si="1"/>
        <v>-9.2284444439999973</v>
      </c>
      <c r="M197">
        <f t="shared" si="2"/>
        <v>-81.755395915191087</v>
      </c>
      <c r="N197" t="s">
        <v>694</v>
      </c>
    </row>
    <row r="198" spans="1:14" ht="12" customHeight="1">
      <c r="A198" t="s">
        <v>614</v>
      </c>
      <c r="B198" s="83" t="s">
        <v>615</v>
      </c>
      <c r="C198" s="83"/>
      <c r="D198" s="83"/>
      <c r="E198" s="83"/>
      <c r="F198" s="83"/>
      <c r="G198" s="83"/>
      <c r="H198" s="83"/>
      <c r="I198" t="s">
        <v>21</v>
      </c>
      <c r="J198">
        <f>(J73+J75)*1.2</f>
        <v>6.9972959999999995</v>
      </c>
      <c r="K198">
        <f>(K73+K75)*1.2</f>
        <v>1.0841894759999999</v>
      </c>
      <c r="L198">
        <f t="shared" si="1"/>
        <v>-5.9131065239999998</v>
      </c>
      <c r="M198">
        <f t="shared" si="2"/>
        <v>-84.505593646460014</v>
      </c>
      <c r="N198" t="s">
        <v>694</v>
      </c>
    </row>
    <row r="199" spans="1:14" ht="12" customHeight="1">
      <c r="A199" t="s">
        <v>616</v>
      </c>
      <c r="B199" s="83" t="s">
        <v>617</v>
      </c>
      <c r="C199" s="83"/>
      <c r="D199" s="83"/>
      <c r="E199" s="83"/>
      <c r="F199" s="83"/>
      <c r="G199" s="83"/>
      <c r="H199" s="83"/>
      <c r="I199" t="s">
        <v>21</v>
      </c>
      <c r="J199">
        <f>J74</f>
        <v>1.99898</v>
      </c>
      <c r="K199">
        <f>K74</f>
        <v>2.5845385799999998</v>
      </c>
      <c r="L199">
        <f t="shared" si="1"/>
        <v>0.58555857999999983</v>
      </c>
      <c r="M199">
        <f t="shared" si="2"/>
        <v>29.292868362865054</v>
      </c>
      <c r="N199" t="s">
        <v>694</v>
      </c>
    </row>
    <row r="200" spans="1:14" ht="24" customHeight="1">
      <c r="A200" t="s">
        <v>618</v>
      </c>
      <c r="B200" s="83" t="s">
        <v>619</v>
      </c>
      <c r="C200" s="83"/>
      <c r="D200" s="83"/>
      <c r="E200" s="83"/>
      <c r="F200" s="83"/>
      <c r="G200" s="83"/>
      <c r="H200" s="83"/>
      <c r="I200" t="s">
        <v>21</v>
      </c>
      <c r="J200" t="s">
        <v>694</v>
      </c>
      <c r="K200" t="s">
        <v>694</v>
      </c>
      <c r="L200" t="s">
        <v>694</v>
      </c>
      <c r="M200" t="s">
        <v>694</v>
      </c>
      <c r="N200" t="s">
        <v>694</v>
      </c>
    </row>
    <row r="201" spans="1:14" ht="12" customHeight="1">
      <c r="A201" t="s">
        <v>620</v>
      </c>
      <c r="B201" s="83" t="s">
        <v>621</v>
      </c>
      <c r="C201" s="83"/>
      <c r="D201" s="83"/>
      <c r="E201" s="83"/>
      <c r="F201" s="83"/>
      <c r="G201" s="83"/>
      <c r="H201" s="83"/>
      <c r="I201" t="s">
        <v>21</v>
      </c>
      <c r="J201" t="s">
        <v>694</v>
      </c>
      <c r="K201" t="s">
        <v>694</v>
      </c>
      <c r="L201" t="s">
        <v>694</v>
      </c>
      <c r="M201" t="s">
        <v>694</v>
      </c>
      <c r="N201" t="s">
        <v>694</v>
      </c>
    </row>
    <row r="202" spans="1:14" ht="12" customHeight="1">
      <c r="A202" t="s">
        <v>622</v>
      </c>
      <c r="B202" s="83" t="s">
        <v>623</v>
      </c>
      <c r="C202" s="83"/>
      <c r="D202" s="83"/>
      <c r="E202" s="83"/>
      <c r="F202" s="83"/>
      <c r="G202" s="83"/>
      <c r="H202" s="83"/>
      <c r="I202" t="s">
        <v>21</v>
      </c>
      <c r="J202" t="s">
        <v>694</v>
      </c>
      <c r="K202" t="s">
        <v>694</v>
      </c>
      <c r="L202" t="s">
        <v>694</v>
      </c>
      <c r="M202" t="s">
        <v>694</v>
      </c>
      <c r="N202" t="s">
        <v>694</v>
      </c>
    </row>
    <row r="203" spans="1:14" ht="12" customHeight="1">
      <c r="A203" t="s">
        <v>624</v>
      </c>
      <c r="B203" s="83" t="s">
        <v>625</v>
      </c>
      <c r="C203" s="83"/>
      <c r="D203" s="83"/>
      <c r="E203" s="83"/>
      <c r="F203" s="83"/>
      <c r="G203" s="83"/>
      <c r="H203" s="83"/>
      <c r="I203" t="s">
        <v>21</v>
      </c>
      <c r="J203" t="s">
        <v>694</v>
      </c>
      <c r="K203" t="s">
        <v>694</v>
      </c>
      <c r="L203" t="s">
        <v>694</v>
      </c>
      <c r="M203" t="s">
        <v>694</v>
      </c>
      <c r="N203" t="s">
        <v>694</v>
      </c>
    </row>
    <row r="204" spans="1:14" ht="12" customHeight="1">
      <c r="A204" t="s">
        <v>626</v>
      </c>
      <c r="B204" s="83" t="s">
        <v>699</v>
      </c>
      <c r="C204" s="83"/>
      <c r="D204" s="83"/>
      <c r="E204" s="83"/>
      <c r="F204" s="83"/>
      <c r="G204" s="83"/>
      <c r="H204" s="83"/>
      <c r="I204" t="s">
        <v>21</v>
      </c>
      <c r="J204" t="s">
        <v>694</v>
      </c>
      <c r="K204" t="s">
        <v>694</v>
      </c>
      <c r="L204" t="s">
        <v>694</v>
      </c>
      <c r="M204" t="s">
        <v>694</v>
      </c>
      <c r="N204" t="s">
        <v>694</v>
      </c>
    </row>
    <row r="205" spans="1:14" ht="25.15" customHeight="1">
      <c r="A205" t="s">
        <v>627</v>
      </c>
      <c r="B205" s="83" t="s">
        <v>628</v>
      </c>
      <c r="C205" s="83"/>
      <c r="D205" s="83"/>
      <c r="E205" s="83"/>
      <c r="F205" s="83"/>
      <c r="G205" s="83"/>
      <c r="H205" s="83"/>
      <c r="I205" t="s">
        <v>21</v>
      </c>
      <c r="J205" t="s">
        <v>694</v>
      </c>
      <c r="K205" t="s">
        <v>694</v>
      </c>
      <c r="L205" t="s">
        <v>694</v>
      </c>
      <c r="M205" t="s">
        <v>694</v>
      </c>
      <c r="N205" t="s">
        <v>694</v>
      </c>
    </row>
    <row r="206" spans="1:14" ht="12" customHeight="1">
      <c r="A206" t="s">
        <v>629</v>
      </c>
      <c r="B206" s="83" t="s">
        <v>516</v>
      </c>
      <c r="C206" s="83"/>
      <c r="D206" s="83"/>
      <c r="E206" s="83"/>
      <c r="F206" s="83"/>
      <c r="G206" s="83"/>
      <c r="H206" s="83"/>
      <c r="I206" t="s">
        <v>21</v>
      </c>
      <c r="J206" t="s">
        <v>694</v>
      </c>
      <c r="K206" t="s">
        <v>694</v>
      </c>
      <c r="L206" t="s">
        <v>694</v>
      </c>
      <c r="M206" t="s">
        <v>694</v>
      </c>
      <c r="N206" t="s">
        <v>694</v>
      </c>
    </row>
    <row r="207" spans="1:14" ht="12" customHeight="1">
      <c r="A207" t="s">
        <v>630</v>
      </c>
      <c r="B207" s="83" t="s">
        <v>519</v>
      </c>
      <c r="C207" s="83"/>
      <c r="D207" s="83"/>
      <c r="E207" s="83"/>
      <c r="F207" s="83"/>
      <c r="G207" s="83"/>
      <c r="H207" s="83"/>
      <c r="I207" t="s">
        <v>21</v>
      </c>
      <c r="J207" t="s">
        <v>694</v>
      </c>
      <c r="K207" t="s">
        <v>694</v>
      </c>
      <c r="L207" t="s">
        <v>694</v>
      </c>
      <c r="M207" t="s">
        <v>694</v>
      </c>
      <c r="N207" t="s">
        <v>694</v>
      </c>
    </row>
    <row r="208" spans="1:14" ht="12" customHeight="1">
      <c r="A208" t="s">
        <v>631</v>
      </c>
      <c r="B208" s="83" t="s">
        <v>632</v>
      </c>
      <c r="C208" s="83"/>
      <c r="D208" s="83"/>
      <c r="E208" s="83"/>
      <c r="F208" s="83"/>
      <c r="G208" s="83"/>
      <c r="H208" s="83"/>
      <c r="I208" t="s">
        <v>21</v>
      </c>
      <c r="J208" t="s">
        <v>694</v>
      </c>
      <c r="K208" t="s">
        <v>694</v>
      </c>
      <c r="L208" t="s">
        <v>694</v>
      </c>
      <c r="M208" t="s">
        <v>694</v>
      </c>
      <c r="N208" t="s">
        <v>694</v>
      </c>
    </row>
    <row r="209" spans="1:14" ht="12" customHeight="1">
      <c r="A209" t="s">
        <v>633</v>
      </c>
      <c r="B209" s="83" t="s">
        <v>634</v>
      </c>
      <c r="C209" s="83"/>
      <c r="D209" s="83"/>
      <c r="E209" s="83"/>
      <c r="F209" s="83"/>
      <c r="G209" s="83"/>
      <c r="H209" s="83"/>
      <c r="I209" t="s">
        <v>21</v>
      </c>
      <c r="J209" t="s">
        <v>694</v>
      </c>
      <c r="K209" t="s">
        <v>694</v>
      </c>
      <c r="L209" t="s">
        <v>694</v>
      </c>
      <c r="M209" t="s">
        <v>694</v>
      </c>
      <c r="N209" t="s">
        <v>694</v>
      </c>
    </row>
    <row r="210" spans="1:14" ht="12" customHeight="1">
      <c r="A210" t="s">
        <v>635</v>
      </c>
      <c r="B210" s="83" t="s">
        <v>636</v>
      </c>
      <c r="C210" s="83"/>
      <c r="D210" s="83"/>
      <c r="E210" s="83"/>
      <c r="F210" s="83"/>
      <c r="G210" s="83"/>
      <c r="H210" s="83"/>
      <c r="I210" t="s">
        <v>21</v>
      </c>
      <c r="J210" t="s">
        <v>694</v>
      </c>
      <c r="K210" t="s">
        <v>694</v>
      </c>
      <c r="L210" t="s">
        <v>694</v>
      </c>
      <c r="M210" t="s">
        <v>694</v>
      </c>
      <c r="N210" t="s">
        <v>694</v>
      </c>
    </row>
    <row r="211" spans="1:14" ht="12" customHeight="1">
      <c r="A211" t="s">
        <v>637</v>
      </c>
      <c r="B211" s="83" t="s">
        <v>638</v>
      </c>
      <c r="C211" s="83"/>
      <c r="D211" s="83"/>
      <c r="E211" s="83"/>
      <c r="F211" s="83"/>
      <c r="G211" s="83"/>
      <c r="H211" s="83"/>
      <c r="I211" t="s">
        <v>21</v>
      </c>
      <c r="J211" t="s">
        <v>694</v>
      </c>
      <c r="K211" t="s">
        <v>694</v>
      </c>
      <c r="L211" t="s">
        <v>694</v>
      </c>
      <c r="M211" t="s">
        <v>694</v>
      </c>
      <c r="N211" t="s">
        <v>694</v>
      </c>
    </row>
    <row r="212" spans="1:14" ht="12" customHeight="1">
      <c r="A212" t="s">
        <v>639</v>
      </c>
      <c r="B212" s="83" t="s">
        <v>640</v>
      </c>
      <c r="C212" s="83"/>
      <c r="D212" s="83"/>
      <c r="E212" s="83"/>
      <c r="F212" s="83"/>
      <c r="G212" s="83"/>
      <c r="H212" s="83"/>
      <c r="I212" t="s">
        <v>21</v>
      </c>
      <c r="J212" t="s">
        <v>694</v>
      </c>
      <c r="K212" t="s">
        <v>694</v>
      </c>
      <c r="L212" t="s">
        <v>694</v>
      </c>
      <c r="M212" t="s">
        <v>694</v>
      </c>
      <c r="N212" t="s">
        <v>694</v>
      </c>
    </row>
    <row r="213" spans="1:14" ht="12" customHeight="1">
      <c r="A213" t="s">
        <v>641</v>
      </c>
      <c r="B213" s="83" t="s">
        <v>642</v>
      </c>
      <c r="C213" s="83"/>
      <c r="D213" s="83"/>
      <c r="E213" s="83"/>
      <c r="F213" s="83"/>
      <c r="G213" s="83"/>
      <c r="H213" s="83"/>
      <c r="I213" t="s">
        <v>21</v>
      </c>
      <c r="J213" t="s">
        <v>694</v>
      </c>
      <c r="K213" t="s">
        <v>694</v>
      </c>
      <c r="L213" t="s">
        <v>694</v>
      </c>
      <c r="M213" t="s">
        <v>694</v>
      </c>
      <c r="N213" t="s">
        <v>694</v>
      </c>
    </row>
    <row r="214" spans="1:14" ht="12" customHeight="1">
      <c r="A214" t="s">
        <v>643</v>
      </c>
      <c r="B214" s="83" t="s">
        <v>644</v>
      </c>
      <c r="C214" s="83"/>
      <c r="D214" s="83"/>
      <c r="E214" s="83"/>
      <c r="F214" s="83"/>
      <c r="G214" s="83"/>
      <c r="H214" s="83"/>
      <c r="I214" t="s">
        <v>21</v>
      </c>
      <c r="J214" t="s">
        <v>694</v>
      </c>
      <c r="K214" t="s">
        <v>694</v>
      </c>
      <c r="L214" t="s">
        <v>694</v>
      </c>
      <c r="M214" t="s">
        <v>694</v>
      </c>
      <c r="N214" t="s">
        <v>694</v>
      </c>
    </row>
    <row r="215" spans="1:14" ht="12" customHeight="1">
      <c r="A215" t="s">
        <v>645</v>
      </c>
      <c r="B215" s="83" t="s">
        <v>646</v>
      </c>
      <c r="C215" s="83"/>
      <c r="D215" s="83"/>
      <c r="E215" s="83"/>
      <c r="F215" s="83"/>
      <c r="G215" s="83"/>
      <c r="H215" s="83"/>
      <c r="I215" t="s">
        <v>21</v>
      </c>
      <c r="J215" t="s">
        <v>694</v>
      </c>
      <c r="K215" t="s">
        <v>694</v>
      </c>
      <c r="L215" t="s">
        <v>694</v>
      </c>
      <c r="M215" t="s">
        <v>694</v>
      </c>
      <c r="N215" t="s">
        <v>694</v>
      </c>
    </row>
    <row r="216" spans="1:14" ht="12" customHeight="1">
      <c r="A216" t="s">
        <v>647</v>
      </c>
      <c r="B216" s="83" t="s">
        <v>648</v>
      </c>
      <c r="C216" s="83"/>
      <c r="D216" s="83"/>
      <c r="E216" s="83"/>
      <c r="F216" s="83"/>
      <c r="G216" s="83"/>
      <c r="H216" s="83"/>
      <c r="I216" t="s">
        <v>21</v>
      </c>
      <c r="J216" t="s">
        <v>694</v>
      </c>
      <c r="K216" t="s">
        <v>694</v>
      </c>
      <c r="L216" t="s">
        <v>694</v>
      </c>
      <c r="M216" t="s">
        <v>694</v>
      </c>
      <c r="N216" t="s">
        <v>694</v>
      </c>
    </row>
    <row r="217" spans="1:14" ht="12" customHeight="1">
      <c r="A217" t="s">
        <v>649</v>
      </c>
      <c r="B217" s="83" t="s">
        <v>650</v>
      </c>
      <c r="C217" s="83"/>
      <c r="D217" s="83"/>
      <c r="E217" s="83"/>
      <c r="F217" s="83"/>
      <c r="G217" s="83"/>
      <c r="H217" s="83"/>
      <c r="I217" t="s">
        <v>21</v>
      </c>
      <c r="J217" t="s">
        <v>694</v>
      </c>
      <c r="K217" t="s">
        <v>694</v>
      </c>
      <c r="L217" t="s">
        <v>694</v>
      </c>
      <c r="M217" t="s">
        <v>694</v>
      </c>
      <c r="N217" t="s">
        <v>694</v>
      </c>
    </row>
    <row r="218" spans="1:14" ht="12" customHeight="1">
      <c r="A218" t="s">
        <v>651</v>
      </c>
      <c r="B218" s="83" t="s">
        <v>652</v>
      </c>
      <c r="C218" s="83"/>
      <c r="D218" s="83"/>
      <c r="E218" s="83"/>
      <c r="F218" s="83"/>
      <c r="G218" s="83"/>
      <c r="H218" s="83"/>
      <c r="I218" t="s">
        <v>21</v>
      </c>
      <c r="J218" t="s">
        <v>694</v>
      </c>
      <c r="K218" t="s">
        <v>694</v>
      </c>
      <c r="L218" t="s">
        <v>694</v>
      </c>
      <c r="M218" t="s">
        <v>694</v>
      </c>
      <c r="N218" t="s">
        <v>694</v>
      </c>
    </row>
    <row r="219" spans="1:14" ht="12" customHeight="1">
      <c r="A219" t="s">
        <v>653</v>
      </c>
      <c r="B219" s="83" t="s">
        <v>112</v>
      </c>
      <c r="C219" s="83"/>
      <c r="D219" s="83"/>
      <c r="E219" s="83"/>
      <c r="F219" s="83"/>
      <c r="G219" s="83"/>
      <c r="H219" s="83"/>
      <c r="I219" t="s">
        <v>244</v>
      </c>
      <c r="J219" t="s">
        <v>694</v>
      </c>
      <c r="K219" t="s">
        <v>694</v>
      </c>
      <c r="L219" t="s">
        <v>694</v>
      </c>
      <c r="M219" t="s">
        <v>694</v>
      </c>
      <c r="N219" t="s">
        <v>694</v>
      </c>
    </row>
    <row r="220" spans="1:14">
      <c r="A220" t="s">
        <v>654</v>
      </c>
      <c r="B220" s="83" t="s">
        <v>655</v>
      </c>
      <c r="C220" s="83"/>
      <c r="D220" s="83"/>
      <c r="E220" s="83"/>
      <c r="F220" s="83"/>
      <c r="G220" s="83"/>
      <c r="H220" s="83"/>
      <c r="I220" t="s">
        <v>21</v>
      </c>
      <c r="J220" t="s">
        <v>694</v>
      </c>
      <c r="K220" t="s">
        <v>694</v>
      </c>
      <c r="L220" t="s">
        <v>694</v>
      </c>
      <c r="M220" t="s">
        <v>694</v>
      </c>
      <c r="N220" t="s">
        <v>694</v>
      </c>
    </row>
    <row r="221" spans="1:14" ht="12" customHeight="1">
      <c r="A221" t="s">
        <v>656</v>
      </c>
      <c r="B221" s="83" t="s">
        <v>657</v>
      </c>
      <c r="C221" s="83"/>
      <c r="D221" s="83"/>
      <c r="E221" s="83"/>
      <c r="F221" s="83"/>
      <c r="G221" s="83"/>
      <c r="H221" s="83"/>
      <c r="I221" t="s">
        <v>21</v>
      </c>
      <c r="J221" t="s">
        <v>694</v>
      </c>
      <c r="K221" t="s">
        <v>694</v>
      </c>
      <c r="L221" t="s">
        <v>694</v>
      </c>
      <c r="M221" t="s">
        <v>694</v>
      </c>
      <c r="N221" t="s">
        <v>694</v>
      </c>
    </row>
    <row r="222" spans="1:14" ht="12" customHeight="1">
      <c r="A222" t="s">
        <v>658</v>
      </c>
      <c r="B222" s="83" t="s">
        <v>659</v>
      </c>
      <c r="C222" s="83"/>
      <c r="D222" s="83"/>
      <c r="E222" s="83"/>
      <c r="F222" s="83"/>
      <c r="G222" s="83"/>
      <c r="H222" s="83"/>
      <c r="I222" t="s">
        <v>21</v>
      </c>
      <c r="J222" t="s">
        <v>694</v>
      </c>
      <c r="K222" t="s">
        <v>694</v>
      </c>
      <c r="L222" t="s">
        <v>694</v>
      </c>
      <c r="M222" t="s">
        <v>694</v>
      </c>
      <c r="N222" t="s">
        <v>694</v>
      </c>
    </row>
    <row r="223" spans="1:14" ht="12" customHeight="1">
      <c r="A223" t="s">
        <v>660</v>
      </c>
      <c r="B223" s="83" t="s">
        <v>700</v>
      </c>
      <c r="C223" s="83"/>
      <c r="D223" s="83"/>
      <c r="E223" s="83"/>
      <c r="F223" s="83"/>
      <c r="G223" s="83"/>
      <c r="H223" s="83"/>
      <c r="I223" t="s">
        <v>21</v>
      </c>
      <c r="J223" t="s">
        <v>694</v>
      </c>
      <c r="K223" t="s">
        <v>694</v>
      </c>
      <c r="L223" t="s">
        <v>694</v>
      </c>
      <c r="M223" t="s">
        <v>694</v>
      </c>
      <c r="N223" t="s">
        <v>694</v>
      </c>
    </row>
    <row r="224" spans="1:14" ht="12" customHeight="1">
      <c r="A224" t="s">
        <v>661</v>
      </c>
      <c r="B224" s="83" t="s">
        <v>662</v>
      </c>
      <c r="C224" s="83"/>
      <c r="D224" s="83"/>
      <c r="E224" s="83"/>
      <c r="F224" s="83"/>
      <c r="G224" s="83"/>
      <c r="H224" s="83"/>
      <c r="I224" t="s">
        <v>21</v>
      </c>
      <c r="J224" t="s">
        <v>694</v>
      </c>
      <c r="K224" t="s">
        <v>694</v>
      </c>
      <c r="L224" t="s">
        <v>694</v>
      </c>
      <c r="M224" t="s">
        <v>694</v>
      </c>
      <c r="N224" t="s">
        <v>694</v>
      </c>
    </row>
    <row r="225" spans="1:14" ht="12" customHeight="1">
      <c r="A225" t="s">
        <v>663</v>
      </c>
      <c r="B225" s="83" t="s">
        <v>664</v>
      </c>
      <c r="C225" s="83"/>
      <c r="D225" s="83"/>
      <c r="E225" s="83"/>
      <c r="F225" s="83"/>
      <c r="G225" s="83"/>
      <c r="H225" s="83"/>
      <c r="I225" t="s">
        <v>21</v>
      </c>
      <c r="J225" t="s">
        <v>694</v>
      </c>
      <c r="K225" t="s">
        <v>694</v>
      </c>
      <c r="L225" t="s">
        <v>694</v>
      </c>
      <c r="M225" t="s">
        <v>694</v>
      </c>
      <c r="N225" t="s">
        <v>694</v>
      </c>
    </row>
    <row r="226" spans="1:14" ht="12" customHeight="1">
      <c r="A226" t="s">
        <v>665</v>
      </c>
      <c r="B226" s="83" t="s">
        <v>216</v>
      </c>
      <c r="C226" s="83"/>
      <c r="D226" s="83"/>
      <c r="E226" s="83"/>
      <c r="F226" s="83"/>
      <c r="G226" s="83"/>
      <c r="H226" s="83"/>
      <c r="I226" t="s">
        <v>21</v>
      </c>
      <c r="J226" t="s">
        <v>694</v>
      </c>
      <c r="K226" t="s">
        <v>694</v>
      </c>
      <c r="L226" t="s">
        <v>694</v>
      </c>
      <c r="M226" t="s">
        <v>694</v>
      </c>
      <c r="N226" t="s">
        <v>694</v>
      </c>
    </row>
    <row r="227" spans="1:14" ht="12" customHeight="1">
      <c r="A227" t="s">
        <v>666</v>
      </c>
      <c r="B227" s="83" t="s">
        <v>701</v>
      </c>
      <c r="C227" s="83"/>
      <c r="D227" s="83"/>
      <c r="E227" s="83"/>
      <c r="F227" s="83"/>
      <c r="G227" s="83"/>
      <c r="H227" s="83"/>
      <c r="I227" t="s">
        <v>21</v>
      </c>
      <c r="J227" t="s">
        <v>694</v>
      </c>
      <c r="K227" t="s">
        <v>694</v>
      </c>
      <c r="L227" t="s">
        <v>694</v>
      </c>
      <c r="M227" t="s">
        <v>694</v>
      </c>
      <c r="N227" t="s">
        <v>694</v>
      </c>
    </row>
    <row r="228" spans="1:14" ht="12" customHeight="1">
      <c r="A228" t="s">
        <v>667</v>
      </c>
      <c r="B228" s="83" t="s">
        <v>668</v>
      </c>
      <c r="C228" s="83"/>
      <c r="D228" s="83"/>
      <c r="E228" s="83"/>
      <c r="F228" s="83"/>
      <c r="G228" s="83"/>
      <c r="H228" s="83"/>
      <c r="I228" t="s">
        <v>21</v>
      </c>
      <c r="J228" t="s">
        <v>694</v>
      </c>
      <c r="K228" t="s">
        <v>694</v>
      </c>
      <c r="L228" t="s">
        <v>694</v>
      </c>
      <c r="M228" t="s">
        <v>694</v>
      </c>
      <c r="N228" t="s">
        <v>694</v>
      </c>
    </row>
    <row r="229" spans="1:14" ht="12" customHeight="1">
      <c r="A229" t="s">
        <v>669</v>
      </c>
      <c r="B229" s="83" t="s">
        <v>670</v>
      </c>
      <c r="C229" s="83"/>
      <c r="D229" s="83"/>
      <c r="E229" s="83"/>
      <c r="F229" s="83"/>
      <c r="G229" s="83"/>
      <c r="H229" s="83"/>
      <c r="I229" t="s">
        <v>21</v>
      </c>
      <c r="J229" t="s">
        <v>694</v>
      </c>
      <c r="K229" t="s">
        <v>694</v>
      </c>
      <c r="L229" t="s">
        <v>694</v>
      </c>
      <c r="M229" t="s">
        <v>694</v>
      </c>
      <c r="N229" t="s">
        <v>694</v>
      </c>
    </row>
    <row r="230" spans="1:14">
      <c r="A230" t="s">
        <v>671</v>
      </c>
      <c r="B230" s="83" t="s">
        <v>684</v>
      </c>
      <c r="C230" s="83"/>
      <c r="D230" s="83"/>
      <c r="E230" s="83"/>
      <c r="F230" s="83"/>
      <c r="G230" s="83"/>
      <c r="H230" s="83"/>
      <c r="I230" t="s">
        <v>21</v>
      </c>
      <c r="J230" t="s">
        <v>694</v>
      </c>
      <c r="K230" t="s">
        <v>694</v>
      </c>
      <c r="L230" t="s">
        <v>694</v>
      </c>
      <c r="M230" t="s">
        <v>694</v>
      </c>
      <c r="N230" t="s">
        <v>694</v>
      </c>
    </row>
    <row r="231" spans="1:14" ht="12" customHeight="1">
      <c r="A231" t="s">
        <v>672</v>
      </c>
      <c r="B231" s="83" t="s">
        <v>673</v>
      </c>
      <c r="C231" s="83"/>
      <c r="D231" s="83"/>
      <c r="E231" s="83"/>
      <c r="F231" s="83"/>
      <c r="G231" s="83"/>
      <c r="H231" s="83"/>
      <c r="I231" t="s">
        <v>21</v>
      </c>
      <c r="J231" t="s">
        <v>694</v>
      </c>
      <c r="K231" t="s">
        <v>694</v>
      </c>
      <c r="L231" t="s">
        <v>694</v>
      </c>
      <c r="M231" t="s">
        <v>694</v>
      </c>
      <c r="N231" t="s">
        <v>694</v>
      </c>
    </row>
    <row r="232" spans="1:14" ht="12" customHeight="1">
      <c r="A232" t="s">
        <v>674</v>
      </c>
      <c r="B232" s="83" t="s">
        <v>675</v>
      </c>
      <c r="C232" s="83"/>
      <c r="D232" s="83"/>
      <c r="E232" s="83"/>
      <c r="F232" s="83"/>
      <c r="G232" s="83"/>
      <c r="H232" s="83"/>
      <c r="I232" t="s">
        <v>21</v>
      </c>
      <c r="J232" t="s">
        <v>694</v>
      </c>
      <c r="K232" t="s">
        <v>694</v>
      </c>
      <c r="L232" t="s">
        <v>694</v>
      </c>
      <c r="M232" t="s">
        <v>694</v>
      </c>
      <c r="N232" t="s">
        <v>694</v>
      </c>
    </row>
    <row r="233" spans="1:14" ht="12" customHeight="1">
      <c r="A233" t="s">
        <v>676</v>
      </c>
      <c r="B233" s="83" t="s">
        <v>677</v>
      </c>
      <c r="C233" s="83"/>
      <c r="D233" s="83"/>
      <c r="E233" s="83"/>
      <c r="F233" s="83"/>
      <c r="G233" s="83"/>
      <c r="H233" s="83"/>
      <c r="I233" t="s">
        <v>21</v>
      </c>
      <c r="J233" t="s">
        <v>694</v>
      </c>
      <c r="K233" t="s">
        <v>694</v>
      </c>
      <c r="L233" t="s">
        <v>694</v>
      </c>
      <c r="M233" t="s">
        <v>694</v>
      </c>
      <c r="N233" t="s">
        <v>694</v>
      </c>
    </row>
    <row r="234" spans="1:14" ht="12" customHeight="1">
      <c r="A234" t="s">
        <v>678</v>
      </c>
      <c r="B234" s="83" t="s">
        <v>679</v>
      </c>
      <c r="C234" s="83"/>
      <c r="D234" s="83"/>
      <c r="E234" s="83"/>
      <c r="F234" s="83"/>
      <c r="G234" s="83"/>
      <c r="H234" s="83"/>
      <c r="I234" t="s">
        <v>21</v>
      </c>
      <c r="J234" t="s">
        <v>694</v>
      </c>
      <c r="K234" t="s">
        <v>694</v>
      </c>
      <c r="L234" t="s">
        <v>694</v>
      </c>
      <c r="M234" t="s">
        <v>694</v>
      </c>
      <c r="N234" t="s">
        <v>694</v>
      </c>
    </row>
    <row r="235" spans="1:14">
      <c r="A235" t="s">
        <v>680</v>
      </c>
      <c r="B235" s="83" t="s">
        <v>681</v>
      </c>
      <c r="C235" s="83"/>
      <c r="D235" s="83"/>
      <c r="E235" s="83"/>
      <c r="F235" s="83"/>
      <c r="G235" s="83"/>
      <c r="H235" s="83"/>
      <c r="I235" t="s">
        <v>21</v>
      </c>
      <c r="J235" t="s">
        <v>694</v>
      </c>
      <c r="K235" t="s">
        <v>694</v>
      </c>
      <c r="L235" t="s">
        <v>694</v>
      </c>
      <c r="M235" t="s">
        <v>694</v>
      </c>
      <c r="N235" t="s">
        <v>694</v>
      </c>
    </row>
    <row r="236" spans="1:14">
      <c r="A236" t="s">
        <v>682</v>
      </c>
      <c r="B236" s="83" t="s">
        <v>662</v>
      </c>
      <c r="C236" s="83"/>
      <c r="D236" s="83"/>
      <c r="E236" s="83"/>
      <c r="F236" s="83"/>
      <c r="G236" s="83"/>
      <c r="H236" s="83"/>
      <c r="I236" t="s">
        <v>21</v>
      </c>
      <c r="J236" t="s">
        <v>694</v>
      </c>
      <c r="K236" t="s">
        <v>694</v>
      </c>
      <c r="L236" t="s">
        <v>694</v>
      </c>
      <c r="M236" t="s">
        <v>694</v>
      </c>
      <c r="N236" t="s">
        <v>694</v>
      </c>
    </row>
    <row r="237" spans="1:14">
      <c r="A237" t="s">
        <v>683</v>
      </c>
      <c r="B237" s="83" t="s">
        <v>664</v>
      </c>
      <c r="C237" s="83"/>
      <c r="D237" s="83"/>
      <c r="E237" s="83"/>
      <c r="F237" s="83"/>
      <c r="G237" s="83"/>
      <c r="H237" s="83"/>
      <c r="I237" t="s">
        <v>21</v>
      </c>
      <c r="J237" t="s">
        <v>694</v>
      </c>
      <c r="K237" t="s">
        <v>694</v>
      </c>
      <c r="L237" t="s">
        <v>694</v>
      </c>
      <c r="M237" t="s">
        <v>694</v>
      </c>
      <c r="N237" t="s">
        <v>694</v>
      </c>
    </row>
    <row r="238" spans="1:14" ht="12.75" customHeight="1">
      <c r="A238" t="s">
        <v>215</v>
      </c>
      <c r="B238" s="83" t="s">
        <v>216</v>
      </c>
      <c r="C238" s="83"/>
      <c r="D238" s="83"/>
      <c r="E238" s="83"/>
      <c r="F238" s="83"/>
      <c r="G238" s="83"/>
      <c r="H238" s="83"/>
      <c r="I238" t="s">
        <v>21</v>
      </c>
      <c r="J238" t="s">
        <v>694</v>
      </c>
      <c r="K238" t="s">
        <v>694</v>
      </c>
      <c r="L238" t="s">
        <v>694</v>
      </c>
      <c r="M238" t="s">
        <v>694</v>
      </c>
      <c r="N238" t="s">
        <v>694</v>
      </c>
    </row>
    <row r="239" spans="1:14" ht="12.75" customHeight="1">
      <c r="A239" t="s">
        <v>217</v>
      </c>
      <c r="B239" s="83" t="s">
        <v>218</v>
      </c>
      <c r="C239" s="83"/>
      <c r="D239" s="83"/>
      <c r="E239" s="83"/>
      <c r="F239" s="83"/>
      <c r="G239" s="83"/>
      <c r="H239" s="83"/>
      <c r="I239" t="s">
        <v>21</v>
      </c>
      <c r="J239" t="s">
        <v>694</v>
      </c>
      <c r="K239" t="s">
        <v>694</v>
      </c>
      <c r="L239" t="s">
        <v>694</v>
      </c>
      <c r="M239" t="s">
        <v>694</v>
      </c>
      <c r="N239" t="s">
        <v>694</v>
      </c>
    </row>
    <row r="240" spans="1:14" ht="12.75" customHeight="1">
      <c r="A240" t="s">
        <v>219</v>
      </c>
      <c r="B240" s="83" t="s">
        <v>220</v>
      </c>
      <c r="C240" s="83"/>
      <c r="D240" s="83"/>
      <c r="E240" s="83"/>
      <c r="F240" s="83"/>
      <c r="G240" s="83"/>
      <c r="H240" s="83"/>
      <c r="I240" t="s">
        <v>21</v>
      </c>
      <c r="J240" t="s">
        <v>694</v>
      </c>
      <c r="K240" t="s">
        <v>694</v>
      </c>
      <c r="L240" t="s">
        <v>694</v>
      </c>
      <c r="M240" t="s">
        <v>694</v>
      </c>
      <c r="N240" t="s">
        <v>694</v>
      </c>
    </row>
    <row r="241" spans="1:14" ht="24" customHeight="1">
      <c r="A241" t="s">
        <v>221</v>
      </c>
      <c r="B241" s="83" t="s">
        <v>222</v>
      </c>
      <c r="C241" s="83"/>
      <c r="D241" s="83"/>
      <c r="E241" s="83"/>
      <c r="F241" s="83"/>
      <c r="G241" s="83"/>
      <c r="H241" s="83"/>
      <c r="I241" t="s">
        <v>21</v>
      </c>
      <c r="J241">
        <f>J166-J184</f>
        <v>-21.218306561216565</v>
      </c>
      <c r="K241">
        <f>K166-K184</f>
        <v>4.0585168560000042</v>
      </c>
      <c r="L241">
        <f>K241-J241</f>
        <v>25.276823417216569</v>
      </c>
      <c r="M241">
        <f>L241/J241*100</f>
        <v>-119.12743057176051</v>
      </c>
      <c r="N241" t="s">
        <v>694</v>
      </c>
    </row>
    <row r="242" spans="1:14" ht="24" customHeight="1">
      <c r="A242" t="s">
        <v>223</v>
      </c>
      <c r="B242" s="83" t="s">
        <v>224</v>
      </c>
      <c r="C242" s="83"/>
      <c r="D242" s="83"/>
      <c r="E242" s="83"/>
      <c r="F242" s="83"/>
      <c r="G242" s="83"/>
      <c r="H242" s="83"/>
      <c r="I242" t="s">
        <v>21</v>
      </c>
      <c r="J242" t="s">
        <v>694</v>
      </c>
      <c r="K242" t="s">
        <v>694</v>
      </c>
      <c r="L242" t="s">
        <v>694</v>
      </c>
      <c r="M242" t="s">
        <v>694</v>
      </c>
      <c r="N242" t="s">
        <v>694</v>
      </c>
    </row>
    <row r="243" spans="1:14">
      <c r="A243" t="s">
        <v>225</v>
      </c>
      <c r="B243" s="83" t="s">
        <v>226</v>
      </c>
      <c r="C243" s="83"/>
      <c r="D243" s="83"/>
      <c r="E243" s="83"/>
      <c r="F243" s="83"/>
      <c r="G243" s="83"/>
      <c r="H243" s="83"/>
      <c r="I243" t="s">
        <v>21</v>
      </c>
      <c r="J243" t="s">
        <v>694</v>
      </c>
      <c r="K243" t="s">
        <v>694</v>
      </c>
      <c r="L243" t="s">
        <v>694</v>
      </c>
      <c r="M243" t="s">
        <v>694</v>
      </c>
      <c r="N243" t="s">
        <v>694</v>
      </c>
    </row>
    <row r="244" spans="1:14">
      <c r="A244" t="s">
        <v>227</v>
      </c>
      <c r="B244" s="83" t="s">
        <v>228</v>
      </c>
      <c r="C244" s="83"/>
      <c r="D244" s="83"/>
      <c r="E244" s="83"/>
      <c r="F244" s="83"/>
      <c r="G244" s="83"/>
      <c r="H244" s="83"/>
      <c r="I244" t="s">
        <v>21</v>
      </c>
      <c r="J244" t="s">
        <v>694</v>
      </c>
      <c r="K244" t="s">
        <v>694</v>
      </c>
      <c r="L244" t="s">
        <v>694</v>
      </c>
      <c r="M244" t="s">
        <v>694</v>
      </c>
      <c r="N244" t="s">
        <v>694</v>
      </c>
    </row>
    <row r="245" spans="1:14" ht="24" customHeight="1">
      <c r="A245" t="s">
        <v>229</v>
      </c>
      <c r="B245" s="83" t="s">
        <v>230</v>
      </c>
      <c r="C245" s="83"/>
      <c r="D245" s="83"/>
      <c r="E245" s="83"/>
      <c r="F245" s="83"/>
      <c r="G245" s="83"/>
      <c r="H245" s="83"/>
      <c r="I245" t="s">
        <v>21</v>
      </c>
      <c r="J245" t="s">
        <v>694</v>
      </c>
      <c r="K245" t="s">
        <v>694</v>
      </c>
      <c r="L245" t="s">
        <v>694</v>
      </c>
      <c r="M245" t="s">
        <v>694</v>
      </c>
      <c r="N245" t="s">
        <v>694</v>
      </c>
    </row>
    <row r="246" spans="1:14">
      <c r="A246" t="s">
        <v>231</v>
      </c>
      <c r="B246" s="83" t="s">
        <v>232</v>
      </c>
      <c r="C246" s="83"/>
      <c r="D246" s="83"/>
      <c r="E246" s="83"/>
      <c r="F246" s="83"/>
      <c r="G246" s="83"/>
      <c r="H246" s="83"/>
      <c r="I246" t="s">
        <v>21</v>
      </c>
      <c r="J246" t="s">
        <v>694</v>
      </c>
      <c r="K246" t="s">
        <v>694</v>
      </c>
      <c r="L246" t="s">
        <v>694</v>
      </c>
      <c r="M246" t="s">
        <v>694</v>
      </c>
      <c r="N246" t="s">
        <v>694</v>
      </c>
    </row>
    <row r="247" spans="1:14">
      <c r="A247" t="s">
        <v>233</v>
      </c>
      <c r="B247" s="83" t="s">
        <v>234</v>
      </c>
      <c r="C247" s="83"/>
      <c r="D247" s="83"/>
      <c r="E247" s="83"/>
      <c r="F247" s="83"/>
      <c r="G247" s="83"/>
      <c r="H247" s="83"/>
      <c r="I247" t="s">
        <v>21</v>
      </c>
      <c r="J247" t="s">
        <v>694</v>
      </c>
      <c r="K247" t="s">
        <v>694</v>
      </c>
      <c r="L247" t="s">
        <v>694</v>
      </c>
      <c r="M247" t="s">
        <v>694</v>
      </c>
      <c r="N247" t="s">
        <v>694</v>
      </c>
    </row>
    <row r="248" spans="1:14">
      <c r="A248" t="s">
        <v>235</v>
      </c>
      <c r="B248" s="83" t="s">
        <v>236</v>
      </c>
      <c r="C248" s="83"/>
      <c r="D248" s="83"/>
      <c r="E248" s="83"/>
      <c r="F248" s="83"/>
      <c r="G248" s="83"/>
      <c r="H248" s="83"/>
      <c r="I248" t="s">
        <v>21</v>
      </c>
      <c r="J248" t="s">
        <v>694</v>
      </c>
      <c r="K248" t="s">
        <v>694</v>
      </c>
      <c r="L248" t="s">
        <v>694</v>
      </c>
      <c r="M248" t="s">
        <v>694</v>
      </c>
      <c r="N248" t="s">
        <v>694</v>
      </c>
    </row>
    <row r="249" spans="1:14">
      <c r="A249" t="s">
        <v>237</v>
      </c>
      <c r="B249" s="83" t="s">
        <v>238</v>
      </c>
      <c r="C249" s="83"/>
      <c r="D249" s="83"/>
      <c r="E249" s="83"/>
      <c r="F249" s="83"/>
      <c r="G249" s="83"/>
      <c r="H249" s="83"/>
      <c r="I249" t="s">
        <v>21</v>
      </c>
      <c r="J249">
        <f>J241</f>
        <v>-21.218306561216565</v>
      </c>
      <c r="K249">
        <f>K241</f>
        <v>4.0585168560000042</v>
      </c>
      <c r="L249">
        <f>K249-J249</f>
        <v>25.276823417216569</v>
      </c>
      <c r="M249">
        <f>L249/J249*100</f>
        <v>-119.12743057176051</v>
      </c>
      <c r="N249" t="s">
        <v>694</v>
      </c>
    </row>
    <row r="250" spans="1:14">
      <c r="A250" t="s">
        <v>239</v>
      </c>
      <c r="B250" s="83" t="s">
        <v>240</v>
      </c>
      <c r="C250" s="83"/>
      <c r="D250" s="83"/>
      <c r="E250" s="83"/>
      <c r="F250" s="83"/>
      <c r="G250" s="83"/>
      <c r="H250" s="83"/>
      <c r="I250" t="s">
        <v>21</v>
      </c>
      <c r="J250">
        <v>9.0763027244487091</v>
      </c>
      <c r="K250">
        <f>J250</f>
        <v>9.0763027244487091</v>
      </c>
      <c r="L250" t="s">
        <v>694</v>
      </c>
      <c r="M250" t="s">
        <v>694</v>
      </c>
      <c r="N250" t="s">
        <v>694</v>
      </c>
    </row>
    <row r="251" spans="1:14">
      <c r="A251" t="s">
        <v>241</v>
      </c>
      <c r="B251" s="83" t="s">
        <v>242</v>
      </c>
      <c r="C251" s="83"/>
      <c r="D251" s="83"/>
      <c r="E251" s="83"/>
      <c r="F251" s="83"/>
      <c r="G251" s="83"/>
      <c r="H251" s="83"/>
      <c r="I251" t="s">
        <v>21</v>
      </c>
      <c r="J251">
        <v>20.396109996818922</v>
      </c>
      <c r="L251" t="s">
        <v>694</v>
      </c>
      <c r="M251" t="s">
        <v>694</v>
      </c>
      <c r="N251" t="s">
        <v>694</v>
      </c>
    </row>
    <row r="252" spans="1:14">
      <c r="A252" t="s">
        <v>243</v>
      </c>
      <c r="B252" s="83" t="s">
        <v>112</v>
      </c>
      <c r="C252" s="83"/>
      <c r="D252" s="83"/>
      <c r="E252" s="83"/>
      <c r="F252" s="83"/>
      <c r="G252" s="83"/>
      <c r="H252" s="83"/>
      <c r="I252" t="s">
        <v>244</v>
      </c>
      <c r="J252" t="s">
        <v>694</v>
      </c>
      <c r="K252" t="s">
        <v>694</v>
      </c>
      <c r="L252" t="s">
        <v>694</v>
      </c>
      <c r="M252" t="s">
        <v>694</v>
      </c>
      <c r="N252" t="s">
        <v>694</v>
      </c>
    </row>
    <row r="253" spans="1:14">
      <c r="A253" t="s">
        <v>245</v>
      </c>
      <c r="B253" s="83" t="s">
        <v>246</v>
      </c>
      <c r="C253" s="83"/>
      <c r="D253" s="83"/>
      <c r="E253" s="83"/>
      <c r="F253" s="83"/>
      <c r="G253" s="83"/>
      <c r="H253" s="83"/>
      <c r="I253" t="s">
        <v>21</v>
      </c>
      <c r="J253" t="s">
        <v>694</v>
      </c>
      <c r="K253" t="s">
        <v>694</v>
      </c>
      <c r="L253" t="s">
        <v>694</v>
      </c>
      <c r="M253" t="s">
        <v>694</v>
      </c>
      <c r="N253" t="s">
        <v>694</v>
      </c>
    </row>
    <row r="254" spans="1:14">
      <c r="A254" t="s">
        <v>247</v>
      </c>
      <c r="B254" s="83" t="s">
        <v>248</v>
      </c>
      <c r="C254" s="83"/>
      <c r="D254" s="83"/>
      <c r="E254" s="83"/>
      <c r="F254" s="83"/>
      <c r="G254" s="83"/>
      <c r="H254" s="83"/>
      <c r="I254" t="s">
        <v>21</v>
      </c>
      <c r="J254" t="s">
        <v>694</v>
      </c>
      <c r="K254" t="s">
        <v>694</v>
      </c>
      <c r="L254" t="s">
        <v>694</v>
      </c>
      <c r="M254" t="s">
        <v>694</v>
      </c>
      <c r="N254" t="s">
        <v>694</v>
      </c>
    </row>
    <row r="255" spans="1:14">
      <c r="A255" t="s">
        <v>249</v>
      </c>
      <c r="B255" s="83" t="s">
        <v>250</v>
      </c>
      <c r="C255" s="83"/>
      <c r="D255" s="83"/>
      <c r="E255" s="83"/>
      <c r="F255" s="83"/>
      <c r="G255" s="83"/>
      <c r="H255" s="83"/>
      <c r="I255" t="s">
        <v>21</v>
      </c>
      <c r="J255" t="s">
        <v>694</v>
      </c>
      <c r="K255" t="s">
        <v>694</v>
      </c>
      <c r="L255" t="s">
        <v>694</v>
      </c>
      <c r="M255" t="s">
        <v>694</v>
      </c>
      <c r="N255" t="s">
        <v>694</v>
      </c>
    </row>
    <row r="256" spans="1:14" ht="24" customHeight="1">
      <c r="A256" t="s">
        <v>251</v>
      </c>
      <c r="B256" s="83" t="s">
        <v>25</v>
      </c>
      <c r="C256" s="83"/>
      <c r="D256" s="83"/>
      <c r="E256" s="83"/>
      <c r="F256" s="83"/>
      <c r="G256" s="83"/>
      <c r="H256" s="83"/>
      <c r="I256" t="s">
        <v>21</v>
      </c>
      <c r="J256" t="s">
        <v>694</v>
      </c>
      <c r="K256" t="s">
        <v>694</v>
      </c>
      <c r="L256" t="s">
        <v>694</v>
      </c>
      <c r="M256" t="s">
        <v>694</v>
      </c>
      <c r="N256" t="s">
        <v>694</v>
      </c>
    </row>
    <row r="257" spans="1:14">
      <c r="A257" t="s">
        <v>252</v>
      </c>
      <c r="B257" s="83" t="s">
        <v>250</v>
      </c>
      <c r="C257" s="83"/>
      <c r="D257" s="83"/>
      <c r="E257" s="83"/>
      <c r="F257" s="83"/>
      <c r="G257" s="83"/>
      <c r="H257" s="83"/>
      <c r="I257" t="s">
        <v>21</v>
      </c>
      <c r="J257" t="s">
        <v>694</v>
      </c>
      <c r="K257" t="s">
        <v>694</v>
      </c>
      <c r="L257" t="s">
        <v>694</v>
      </c>
      <c r="M257" t="s">
        <v>694</v>
      </c>
      <c r="N257" t="s">
        <v>694</v>
      </c>
    </row>
    <row r="258" spans="1:14" ht="24" customHeight="1">
      <c r="A258" t="s">
        <v>253</v>
      </c>
      <c r="B258" s="83" t="s">
        <v>27</v>
      </c>
      <c r="C258" s="83"/>
      <c r="D258" s="83"/>
      <c r="E258" s="83"/>
      <c r="F258" s="83"/>
      <c r="G258" s="83"/>
      <c r="H258" s="83"/>
      <c r="I258" t="s">
        <v>21</v>
      </c>
      <c r="J258" t="s">
        <v>694</v>
      </c>
      <c r="K258" t="s">
        <v>694</v>
      </c>
      <c r="L258" t="s">
        <v>694</v>
      </c>
      <c r="M258" t="s">
        <v>694</v>
      </c>
      <c r="N258" t="s">
        <v>694</v>
      </c>
    </row>
    <row r="259" spans="1:14">
      <c r="A259" t="s">
        <v>254</v>
      </c>
      <c r="B259" s="83" t="s">
        <v>250</v>
      </c>
      <c r="C259" s="83"/>
      <c r="D259" s="83"/>
      <c r="E259" s="83"/>
      <c r="F259" s="83"/>
      <c r="G259" s="83"/>
      <c r="H259" s="83"/>
      <c r="I259" t="s">
        <v>21</v>
      </c>
      <c r="J259" t="s">
        <v>694</v>
      </c>
      <c r="K259" t="s">
        <v>694</v>
      </c>
      <c r="L259" t="s">
        <v>694</v>
      </c>
      <c r="M259" t="s">
        <v>694</v>
      </c>
      <c r="N259" t="s">
        <v>694</v>
      </c>
    </row>
    <row r="260" spans="1:14" ht="24" customHeight="1">
      <c r="A260" t="s">
        <v>255</v>
      </c>
      <c r="B260" s="83" t="s">
        <v>29</v>
      </c>
      <c r="C260" s="83"/>
      <c r="D260" s="83"/>
      <c r="E260" s="83"/>
      <c r="F260" s="83"/>
      <c r="G260" s="83"/>
      <c r="H260" s="83"/>
      <c r="I260" t="s">
        <v>21</v>
      </c>
      <c r="J260" t="s">
        <v>694</v>
      </c>
      <c r="K260" t="s">
        <v>694</v>
      </c>
      <c r="L260" t="s">
        <v>694</v>
      </c>
      <c r="M260" t="s">
        <v>694</v>
      </c>
      <c r="N260" t="s">
        <v>694</v>
      </c>
    </row>
    <row r="261" spans="1:14">
      <c r="A261" t="s">
        <v>256</v>
      </c>
      <c r="B261" s="83" t="s">
        <v>250</v>
      </c>
      <c r="C261" s="83"/>
      <c r="D261" s="83"/>
      <c r="E261" s="83"/>
      <c r="F261" s="83"/>
      <c r="G261" s="83"/>
      <c r="H261" s="83"/>
      <c r="I261" t="s">
        <v>21</v>
      </c>
      <c r="J261" t="s">
        <v>694</v>
      </c>
      <c r="K261" t="s">
        <v>694</v>
      </c>
      <c r="L261" t="s">
        <v>694</v>
      </c>
      <c r="M261" t="s">
        <v>694</v>
      </c>
      <c r="N261" t="s">
        <v>694</v>
      </c>
    </row>
    <row r="262" spans="1:14">
      <c r="A262" t="s">
        <v>257</v>
      </c>
      <c r="B262" s="83" t="s">
        <v>258</v>
      </c>
      <c r="C262" s="83"/>
      <c r="D262" s="83"/>
      <c r="E262" s="83"/>
      <c r="F262" s="83"/>
      <c r="G262" s="83"/>
      <c r="H262" s="83"/>
      <c r="I262" t="s">
        <v>21</v>
      </c>
      <c r="J262" t="s">
        <v>694</v>
      </c>
      <c r="K262" t="s">
        <v>694</v>
      </c>
      <c r="L262" t="s">
        <v>694</v>
      </c>
      <c r="M262" t="s">
        <v>694</v>
      </c>
      <c r="N262" t="s">
        <v>694</v>
      </c>
    </row>
    <row r="263" spans="1:14">
      <c r="A263" t="s">
        <v>259</v>
      </c>
      <c r="B263" s="83" t="s">
        <v>250</v>
      </c>
      <c r="C263" s="83"/>
      <c r="D263" s="83"/>
      <c r="E263" s="83"/>
      <c r="F263" s="83"/>
      <c r="G263" s="83"/>
      <c r="H263" s="83"/>
      <c r="I263" t="s">
        <v>21</v>
      </c>
      <c r="J263" t="s">
        <v>694</v>
      </c>
      <c r="K263" t="s">
        <v>694</v>
      </c>
      <c r="L263" t="s">
        <v>694</v>
      </c>
      <c r="M263" t="s">
        <v>694</v>
      </c>
      <c r="N263" t="s">
        <v>694</v>
      </c>
    </row>
    <row r="264" spans="1:14">
      <c r="A264" t="s">
        <v>260</v>
      </c>
      <c r="B264" s="83" t="s">
        <v>261</v>
      </c>
      <c r="C264" s="83"/>
      <c r="D264" s="83"/>
      <c r="E264" s="83"/>
      <c r="F264" s="83"/>
      <c r="G264" s="83"/>
      <c r="H264" s="83"/>
      <c r="I264" t="s">
        <v>21</v>
      </c>
      <c r="J264" t="s">
        <v>694</v>
      </c>
      <c r="K264" t="s">
        <v>694</v>
      </c>
      <c r="L264" t="s">
        <v>694</v>
      </c>
      <c r="M264" t="s">
        <v>694</v>
      </c>
      <c r="N264" t="s">
        <v>694</v>
      </c>
    </row>
    <row r="265" spans="1:14">
      <c r="A265" t="s">
        <v>262</v>
      </c>
      <c r="B265" s="83" t="s">
        <v>250</v>
      </c>
      <c r="C265" s="83"/>
      <c r="D265" s="83"/>
      <c r="E265" s="83"/>
      <c r="F265" s="83"/>
      <c r="G265" s="83"/>
      <c r="H265" s="83"/>
      <c r="I265" t="s">
        <v>21</v>
      </c>
      <c r="J265" t="s">
        <v>694</v>
      </c>
      <c r="K265" t="s">
        <v>694</v>
      </c>
      <c r="L265" t="s">
        <v>694</v>
      </c>
      <c r="M265" t="s">
        <v>694</v>
      </c>
      <c r="N265" t="s">
        <v>694</v>
      </c>
    </row>
    <row r="266" spans="1:14">
      <c r="A266" t="s">
        <v>263</v>
      </c>
      <c r="B266" s="83" t="s">
        <v>264</v>
      </c>
      <c r="C266" s="83"/>
      <c r="D266" s="83"/>
      <c r="E266" s="83"/>
      <c r="F266" s="83"/>
      <c r="G266" s="83"/>
      <c r="H266" s="83"/>
      <c r="I266" t="s">
        <v>21</v>
      </c>
      <c r="J266" t="s">
        <v>694</v>
      </c>
      <c r="K266" t="s">
        <v>694</v>
      </c>
      <c r="L266" t="s">
        <v>694</v>
      </c>
      <c r="M266" t="s">
        <v>694</v>
      </c>
      <c r="N266" t="s">
        <v>694</v>
      </c>
    </row>
    <row r="267" spans="1:14">
      <c r="A267" t="s">
        <v>265</v>
      </c>
      <c r="B267" s="83" t="s">
        <v>250</v>
      </c>
      <c r="C267" s="83"/>
      <c r="D267" s="83"/>
      <c r="E267" s="83"/>
      <c r="F267" s="83"/>
      <c r="G267" s="83"/>
      <c r="H267" s="83"/>
      <c r="I267" t="s">
        <v>21</v>
      </c>
      <c r="J267" t="s">
        <v>694</v>
      </c>
      <c r="K267" t="s">
        <v>694</v>
      </c>
      <c r="L267" t="s">
        <v>694</v>
      </c>
      <c r="M267" t="s">
        <v>694</v>
      </c>
      <c r="N267" t="s">
        <v>694</v>
      </c>
    </row>
    <row r="268" spans="1:14">
      <c r="A268" t="s">
        <v>266</v>
      </c>
      <c r="B268" s="83" t="s">
        <v>267</v>
      </c>
      <c r="C268" s="83"/>
      <c r="D268" s="83"/>
      <c r="E268" s="83"/>
      <c r="F268" s="83"/>
      <c r="G268" s="83"/>
      <c r="H268" s="83"/>
      <c r="I268" t="s">
        <v>21</v>
      </c>
      <c r="J268" t="s">
        <v>694</v>
      </c>
      <c r="K268" t="s">
        <v>694</v>
      </c>
      <c r="L268" t="s">
        <v>694</v>
      </c>
      <c r="M268" t="s">
        <v>694</v>
      </c>
      <c r="N268" t="s">
        <v>694</v>
      </c>
    </row>
    <row r="269" spans="1:14">
      <c r="A269" t="s">
        <v>268</v>
      </c>
      <c r="B269" s="83" t="s">
        <v>250</v>
      </c>
      <c r="C269" s="83"/>
      <c r="D269" s="83"/>
      <c r="E269" s="83"/>
      <c r="F269" s="83"/>
      <c r="G269" s="83"/>
      <c r="H269" s="83"/>
      <c r="I269" t="s">
        <v>21</v>
      </c>
      <c r="J269" t="s">
        <v>694</v>
      </c>
      <c r="K269" t="s">
        <v>694</v>
      </c>
      <c r="L269" t="s">
        <v>694</v>
      </c>
      <c r="M269" t="s">
        <v>694</v>
      </c>
      <c r="N269" t="s">
        <v>694</v>
      </c>
    </row>
    <row r="270" spans="1:14">
      <c r="A270" t="s">
        <v>269</v>
      </c>
      <c r="B270" s="83" t="s">
        <v>270</v>
      </c>
      <c r="C270" s="83"/>
      <c r="D270" s="83"/>
      <c r="E270" s="83"/>
      <c r="F270" s="83"/>
      <c r="G270" s="83"/>
      <c r="H270" s="83"/>
      <c r="I270" t="s">
        <v>21</v>
      </c>
      <c r="J270" t="s">
        <v>694</v>
      </c>
      <c r="K270" t="s">
        <v>694</v>
      </c>
      <c r="L270" t="s">
        <v>694</v>
      </c>
      <c r="M270" t="s">
        <v>694</v>
      </c>
      <c r="N270" t="s">
        <v>694</v>
      </c>
    </row>
    <row r="271" spans="1:14">
      <c r="A271" t="s">
        <v>271</v>
      </c>
      <c r="B271" s="83" t="s">
        <v>250</v>
      </c>
      <c r="C271" s="83"/>
      <c r="D271" s="83"/>
      <c r="E271" s="83"/>
      <c r="F271" s="83"/>
      <c r="G271" s="83"/>
      <c r="H271" s="83"/>
      <c r="I271" t="s">
        <v>21</v>
      </c>
      <c r="J271" t="s">
        <v>694</v>
      </c>
      <c r="K271" t="s">
        <v>694</v>
      </c>
      <c r="L271" t="s">
        <v>694</v>
      </c>
      <c r="M271" t="s">
        <v>694</v>
      </c>
      <c r="N271" t="s">
        <v>694</v>
      </c>
    </row>
    <row r="272" spans="1:14">
      <c r="A272" t="s">
        <v>269</v>
      </c>
      <c r="B272" s="83" t="s">
        <v>272</v>
      </c>
      <c r="C272" s="83"/>
      <c r="D272" s="83"/>
      <c r="E272" s="83"/>
      <c r="F272" s="83"/>
      <c r="G272" s="83"/>
      <c r="H272" s="83"/>
      <c r="I272" t="s">
        <v>21</v>
      </c>
      <c r="J272" t="s">
        <v>694</v>
      </c>
      <c r="K272" t="s">
        <v>694</v>
      </c>
      <c r="L272" t="s">
        <v>694</v>
      </c>
      <c r="M272" t="s">
        <v>694</v>
      </c>
      <c r="N272" t="s">
        <v>694</v>
      </c>
    </row>
    <row r="273" spans="1:14">
      <c r="A273" t="s">
        <v>273</v>
      </c>
      <c r="B273" s="83" t="s">
        <v>250</v>
      </c>
      <c r="C273" s="83"/>
      <c r="D273" s="83"/>
      <c r="E273" s="83"/>
      <c r="F273" s="83"/>
      <c r="G273" s="83"/>
      <c r="H273" s="83"/>
      <c r="I273" t="s">
        <v>21</v>
      </c>
      <c r="J273" t="s">
        <v>694</v>
      </c>
      <c r="K273" t="s">
        <v>694</v>
      </c>
      <c r="L273" t="s">
        <v>694</v>
      </c>
      <c r="M273" t="s">
        <v>694</v>
      </c>
      <c r="N273" t="s">
        <v>694</v>
      </c>
    </row>
    <row r="274" spans="1:14" ht="24" customHeight="1">
      <c r="A274" t="s">
        <v>274</v>
      </c>
      <c r="B274" s="83" t="s">
        <v>275</v>
      </c>
      <c r="C274" s="83"/>
      <c r="D274" s="83"/>
      <c r="E274" s="83"/>
      <c r="F274" s="83"/>
      <c r="G274" s="83"/>
      <c r="H274" s="83"/>
      <c r="I274" t="s">
        <v>21</v>
      </c>
      <c r="J274" t="s">
        <v>694</v>
      </c>
      <c r="K274" t="s">
        <v>694</v>
      </c>
      <c r="L274" t="s">
        <v>694</v>
      </c>
      <c r="M274" t="s">
        <v>694</v>
      </c>
      <c r="N274" t="s">
        <v>694</v>
      </c>
    </row>
    <row r="275" spans="1:14">
      <c r="A275" t="s">
        <v>276</v>
      </c>
      <c r="B275" s="83" t="s">
        <v>250</v>
      </c>
      <c r="C275" s="83"/>
      <c r="D275" s="83"/>
      <c r="E275" s="83"/>
      <c r="F275" s="83"/>
      <c r="G275" s="83"/>
      <c r="H275" s="83"/>
      <c r="I275" t="s">
        <v>21</v>
      </c>
      <c r="J275" t="s">
        <v>694</v>
      </c>
      <c r="K275" t="s">
        <v>694</v>
      </c>
      <c r="L275" t="s">
        <v>694</v>
      </c>
      <c r="M275" t="s">
        <v>694</v>
      </c>
      <c r="N275" t="s">
        <v>694</v>
      </c>
    </row>
    <row r="276" spans="1:14">
      <c r="A276" t="s">
        <v>277</v>
      </c>
      <c r="B276" s="83" t="s">
        <v>45</v>
      </c>
      <c r="C276" s="83"/>
      <c r="D276" s="83"/>
      <c r="E276" s="83"/>
      <c r="F276" s="83"/>
      <c r="G276" s="83"/>
      <c r="H276" s="83"/>
      <c r="I276" t="s">
        <v>21</v>
      </c>
      <c r="J276" t="s">
        <v>694</v>
      </c>
      <c r="K276" t="s">
        <v>694</v>
      </c>
      <c r="L276" t="s">
        <v>694</v>
      </c>
      <c r="M276" t="s">
        <v>694</v>
      </c>
      <c r="N276" t="s">
        <v>694</v>
      </c>
    </row>
    <row r="277" spans="1:14">
      <c r="A277" t="s">
        <v>278</v>
      </c>
      <c r="B277" s="83" t="s">
        <v>250</v>
      </c>
      <c r="C277" s="83"/>
      <c r="D277" s="83"/>
      <c r="E277" s="83"/>
      <c r="F277" s="83"/>
      <c r="G277" s="83"/>
      <c r="H277" s="83"/>
      <c r="I277" t="s">
        <v>21</v>
      </c>
      <c r="J277" t="s">
        <v>694</v>
      </c>
      <c r="K277" t="s">
        <v>694</v>
      </c>
      <c r="L277" t="s">
        <v>694</v>
      </c>
      <c r="M277" t="s">
        <v>694</v>
      </c>
      <c r="N277" t="s">
        <v>694</v>
      </c>
    </row>
    <row r="278" spans="1:14">
      <c r="A278" t="s">
        <v>279</v>
      </c>
      <c r="B278" s="83" t="s">
        <v>47</v>
      </c>
      <c r="C278" s="83"/>
      <c r="D278" s="83"/>
      <c r="E278" s="83"/>
      <c r="F278" s="83"/>
      <c r="G278" s="83"/>
      <c r="H278" s="83"/>
      <c r="I278" t="s">
        <v>21</v>
      </c>
      <c r="J278" t="s">
        <v>694</v>
      </c>
      <c r="K278" t="s">
        <v>694</v>
      </c>
      <c r="L278" t="s">
        <v>694</v>
      </c>
      <c r="M278" t="s">
        <v>694</v>
      </c>
      <c r="N278" t="s">
        <v>694</v>
      </c>
    </row>
    <row r="279" spans="1:14">
      <c r="A279" t="s">
        <v>280</v>
      </c>
      <c r="B279" s="83" t="s">
        <v>250</v>
      </c>
      <c r="C279" s="83"/>
      <c r="D279" s="83"/>
      <c r="E279" s="83"/>
      <c r="F279" s="83"/>
      <c r="G279" s="83"/>
      <c r="H279" s="83"/>
      <c r="I279" t="s">
        <v>21</v>
      </c>
      <c r="J279" t="s">
        <v>694</v>
      </c>
      <c r="K279" t="s">
        <v>694</v>
      </c>
      <c r="L279" t="s">
        <v>694</v>
      </c>
      <c r="M279" t="s">
        <v>694</v>
      </c>
      <c r="N279" t="s">
        <v>694</v>
      </c>
    </row>
    <row r="280" spans="1:14">
      <c r="A280" t="s">
        <v>281</v>
      </c>
      <c r="B280" s="83" t="s">
        <v>282</v>
      </c>
      <c r="C280" s="83"/>
      <c r="D280" s="83"/>
      <c r="E280" s="83"/>
      <c r="F280" s="83"/>
      <c r="G280" s="83"/>
      <c r="H280" s="83"/>
      <c r="I280" t="s">
        <v>21</v>
      </c>
      <c r="J280" t="s">
        <v>694</v>
      </c>
      <c r="K280" t="s">
        <v>694</v>
      </c>
      <c r="L280" t="s">
        <v>694</v>
      </c>
      <c r="M280" t="s">
        <v>694</v>
      </c>
      <c r="N280" t="s">
        <v>694</v>
      </c>
    </row>
    <row r="281" spans="1:14">
      <c r="A281" t="s">
        <v>283</v>
      </c>
      <c r="B281" s="83" t="s">
        <v>250</v>
      </c>
      <c r="C281" s="83"/>
      <c r="D281" s="83"/>
      <c r="E281" s="83"/>
      <c r="F281" s="83"/>
      <c r="G281" s="83"/>
      <c r="H281" s="83"/>
      <c r="I281" t="s">
        <v>21</v>
      </c>
      <c r="J281" t="s">
        <v>694</v>
      </c>
      <c r="K281" t="s">
        <v>694</v>
      </c>
      <c r="L281" t="s">
        <v>694</v>
      </c>
      <c r="M281" t="s">
        <v>694</v>
      </c>
      <c r="N281" t="s">
        <v>694</v>
      </c>
    </row>
    <row r="282" spans="1:14">
      <c r="A282" t="s">
        <v>284</v>
      </c>
      <c r="B282" s="83" t="s">
        <v>285</v>
      </c>
      <c r="C282" s="83"/>
      <c r="D282" s="83"/>
      <c r="E282" s="83"/>
      <c r="F282" s="83"/>
      <c r="G282" s="83"/>
      <c r="H282" s="83"/>
      <c r="I282" t="s">
        <v>21</v>
      </c>
      <c r="J282" t="s">
        <v>694</v>
      </c>
      <c r="K282" t="s">
        <v>694</v>
      </c>
      <c r="L282" t="s">
        <v>694</v>
      </c>
      <c r="M282" t="s">
        <v>694</v>
      </c>
      <c r="N282" t="s">
        <v>694</v>
      </c>
    </row>
    <row r="283" spans="1:14">
      <c r="A283" t="s">
        <v>286</v>
      </c>
      <c r="B283" s="83" t="s">
        <v>287</v>
      </c>
      <c r="C283" s="83"/>
      <c r="D283" s="83"/>
      <c r="E283" s="83"/>
      <c r="F283" s="83"/>
      <c r="G283" s="83"/>
      <c r="H283" s="83"/>
      <c r="I283" t="s">
        <v>21</v>
      </c>
      <c r="J283" t="s">
        <v>694</v>
      </c>
      <c r="K283" t="s">
        <v>694</v>
      </c>
      <c r="L283" t="s">
        <v>694</v>
      </c>
      <c r="M283" t="s">
        <v>694</v>
      </c>
      <c r="N283" t="s">
        <v>694</v>
      </c>
    </row>
    <row r="284" spans="1:14">
      <c r="A284" t="s">
        <v>288</v>
      </c>
      <c r="B284" s="83" t="s">
        <v>250</v>
      </c>
      <c r="C284" s="83"/>
      <c r="D284" s="83"/>
      <c r="E284" s="83"/>
      <c r="F284" s="83"/>
      <c r="G284" s="83"/>
      <c r="H284" s="83"/>
      <c r="I284" t="s">
        <v>21</v>
      </c>
      <c r="J284" t="s">
        <v>694</v>
      </c>
      <c r="K284" t="s">
        <v>694</v>
      </c>
      <c r="L284" t="s">
        <v>694</v>
      </c>
      <c r="M284" t="s">
        <v>694</v>
      </c>
      <c r="N284" t="s">
        <v>694</v>
      </c>
    </row>
    <row r="285" spans="1:14">
      <c r="A285" t="s">
        <v>289</v>
      </c>
      <c r="B285" s="83" t="s">
        <v>290</v>
      </c>
      <c r="C285" s="83"/>
      <c r="D285" s="83"/>
      <c r="E285" s="83"/>
      <c r="F285" s="83"/>
      <c r="G285" s="83"/>
      <c r="H285" s="83"/>
      <c r="I285" t="s">
        <v>21</v>
      </c>
      <c r="J285" t="s">
        <v>694</v>
      </c>
      <c r="K285" t="s">
        <v>694</v>
      </c>
      <c r="L285" t="s">
        <v>694</v>
      </c>
      <c r="M285" t="s">
        <v>694</v>
      </c>
      <c r="N285" t="s">
        <v>694</v>
      </c>
    </row>
    <row r="286" spans="1:14">
      <c r="A286" t="s">
        <v>291</v>
      </c>
      <c r="B286" s="83" t="s">
        <v>292</v>
      </c>
      <c r="C286" s="83"/>
      <c r="D286" s="83"/>
      <c r="E286" s="83"/>
      <c r="F286" s="83"/>
      <c r="G286" s="83"/>
      <c r="H286" s="83"/>
      <c r="I286" t="s">
        <v>21</v>
      </c>
      <c r="J286" t="s">
        <v>694</v>
      </c>
      <c r="K286" t="s">
        <v>694</v>
      </c>
      <c r="L286" t="s">
        <v>694</v>
      </c>
      <c r="M286" t="s">
        <v>694</v>
      </c>
      <c r="N286" t="s">
        <v>694</v>
      </c>
    </row>
    <row r="287" spans="1:14">
      <c r="A287" t="s">
        <v>293</v>
      </c>
      <c r="B287" s="83" t="s">
        <v>250</v>
      </c>
      <c r="C287" s="83"/>
      <c r="D287" s="83"/>
      <c r="E287" s="83"/>
      <c r="F287" s="83"/>
      <c r="G287" s="83"/>
      <c r="H287" s="83"/>
      <c r="I287" t="s">
        <v>21</v>
      </c>
      <c r="J287" t="s">
        <v>694</v>
      </c>
      <c r="K287" t="s">
        <v>694</v>
      </c>
      <c r="L287" t="s">
        <v>694</v>
      </c>
      <c r="M287" t="s">
        <v>694</v>
      </c>
      <c r="N287" t="s">
        <v>694</v>
      </c>
    </row>
    <row r="288" spans="1:14">
      <c r="A288" t="s">
        <v>294</v>
      </c>
      <c r="B288" s="83" t="s">
        <v>295</v>
      </c>
      <c r="C288" s="83"/>
      <c r="D288" s="83"/>
      <c r="E288" s="83"/>
      <c r="F288" s="83"/>
      <c r="G288" s="83"/>
      <c r="H288" s="83"/>
      <c r="I288" t="s">
        <v>21</v>
      </c>
      <c r="J288" t="s">
        <v>694</v>
      </c>
      <c r="K288" t="s">
        <v>694</v>
      </c>
      <c r="L288" t="s">
        <v>694</v>
      </c>
      <c r="M288" t="s">
        <v>694</v>
      </c>
      <c r="N288" t="s">
        <v>694</v>
      </c>
    </row>
    <row r="289" spans="1:14">
      <c r="A289" t="s">
        <v>296</v>
      </c>
      <c r="B289" s="83" t="s">
        <v>250</v>
      </c>
      <c r="C289" s="83"/>
      <c r="D289" s="83"/>
      <c r="E289" s="83"/>
      <c r="F289" s="83"/>
      <c r="G289" s="83"/>
      <c r="H289" s="83"/>
      <c r="I289" t="s">
        <v>21</v>
      </c>
      <c r="J289" t="s">
        <v>694</v>
      </c>
      <c r="K289" t="s">
        <v>694</v>
      </c>
      <c r="L289" t="s">
        <v>694</v>
      </c>
      <c r="M289" t="s">
        <v>694</v>
      </c>
      <c r="N289" t="s">
        <v>694</v>
      </c>
    </row>
    <row r="290" spans="1:14" ht="24" customHeight="1">
      <c r="A290" t="s">
        <v>297</v>
      </c>
      <c r="B290" s="83" t="s">
        <v>298</v>
      </c>
      <c r="C290" s="83"/>
      <c r="D290" s="83"/>
      <c r="E290" s="83"/>
      <c r="F290" s="83"/>
      <c r="G290" s="83"/>
      <c r="H290" s="83"/>
      <c r="I290" t="s">
        <v>21</v>
      </c>
      <c r="J290" t="s">
        <v>694</v>
      </c>
      <c r="K290" t="s">
        <v>694</v>
      </c>
      <c r="L290" t="s">
        <v>694</v>
      </c>
      <c r="M290" t="s">
        <v>694</v>
      </c>
      <c r="N290" t="s">
        <v>694</v>
      </c>
    </row>
    <row r="291" spans="1:14">
      <c r="A291" t="s">
        <v>299</v>
      </c>
      <c r="B291" s="83" t="s">
        <v>250</v>
      </c>
      <c r="C291" s="83"/>
      <c r="D291" s="83"/>
      <c r="E291" s="83"/>
      <c r="F291" s="83"/>
      <c r="G291" s="83"/>
      <c r="H291" s="83"/>
      <c r="I291" t="s">
        <v>21</v>
      </c>
      <c r="J291" t="s">
        <v>694</v>
      </c>
      <c r="K291" t="s">
        <v>694</v>
      </c>
      <c r="L291" t="s">
        <v>694</v>
      </c>
      <c r="M291" t="s">
        <v>694</v>
      </c>
      <c r="N291" t="s">
        <v>694</v>
      </c>
    </row>
    <row r="292" spans="1:14">
      <c r="A292" t="s">
        <v>300</v>
      </c>
      <c r="B292" s="83" t="s">
        <v>301</v>
      </c>
      <c r="C292" s="83"/>
      <c r="D292" s="83"/>
      <c r="E292" s="83"/>
      <c r="F292" s="83"/>
      <c r="G292" s="83"/>
      <c r="H292" s="83"/>
      <c r="I292" t="s">
        <v>21</v>
      </c>
      <c r="J292" t="s">
        <v>694</v>
      </c>
      <c r="K292" t="s">
        <v>694</v>
      </c>
      <c r="L292" t="s">
        <v>694</v>
      </c>
      <c r="M292" t="s">
        <v>694</v>
      </c>
      <c r="N292" t="s">
        <v>694</v>
      </c>
    </row>
    <row r="293" spans="1:14">
      <c r="A293" t="s">
        <v>302</v>
      </c>
      <c r="B293" s="83" t="s">
        <v>250</v>
      </c>
      <c r="C293" s="83"/>
      <c r="D293" s="83"/>
      <c r="E293" s="83"/>
      <c r="F293" s="83"/>
      <c r="G293" s="83"/>
      <c r="H293" s="83"/>
      <c r="I293" t="s">
        <v>21</v>
      </c>
      <c r="J293" t="s">
        <v>694</v>
      </c>
      <c r="K293" t="s">
        <v>694</v>
      </c>
      <c r="L293" t="s">
        <v>694</v>
      </c>
      <c r="M293" t="s">
        <v>694</v>
      </c>
      <c r="N293" t="s">
        <v>694</v>
      </c>
    </row>
    <row r="294" spans="1:14">
      <c r="A294" t="s">
        <v>303</v>
      </c>
      <c r="B294" s="83" t="s">
        <v>304</v>
      </c>
      <c r="C294" s="83"/>
      <c r="D294" s="83"/>
      <c r="E294" s="83"/>
      <c r="F294" s="83"/>
      <c r="G294" s="83"/>
      <c r="H294" s="83"/>
      <c r="I294" t="s">
        <v>21</v>
      </c>
      <c r="J294" t="s">
        <v>694</v>
      </c>
      <c r="K294" t="s">
        <v>694</v>
      </c>
      <c r="L294" t="s">
        <v>694</v>
      </c>
      <c r="M294" t="s">
        <v>694</v>
      </c>
      <c r="N294" t="s">
        <v>694</v>
      </c>
    </row>
    <row r="295" spans="1:14">
      <c r="A295" t="s">
        <v>305</v>
      </c>
      <c r="B295" s="83" t="s">
        <v>250</v>
      </c>
      <c r="C295" s="83"/>
      <c r="D295" s="83"/>
      <c r="E295" s="83"/>
      <c r="F295" s="83"/>
      <c r="G295" s="83"/>
      <c r="H295" s="83"/>
      <c r="I295" t="s">
        <v>21</v>
      </c>
      <c r="J295" t="s">
        <v>694</v>
      </c>
      <c r="K295" t="s">
        <v>694</v>
      </c>
      <c r="L295" t="s">
        <v>694</v>
      </c>
      <c r="M295" t="s">
        <v>694</v>
      </c>
      <c r="N295" t="s">
        <v>694</v>
      </c>
    </row>
    <row r="296" spans="1:14">
      <c r="A296" t="s">
        <v>306</v>
      </c>
      <c r="B296" s="83" t="s">
        <v>307</v>
      </c>
      <c r="C296" s="83"/>
      <c r="D296" s="83"/>
      <c r="E296" s="83"/>
      <c r="F296" s="83"/>
      <c r="G296" s="83"/>
      <c r="H296" s="83"/>
      <c r="I296" t="s">
        <v>21</v>
      </c>
      <c r="J296" t="s">
        <v>694</v>
      </c>
      <c r="K296" t="s">
        <v>694</v>
      </c>
      <c r="L296" t="s">
        <v>694</v>
      </c>
      <c r="M296" t="s">
        <v>694</v>
      </c>
      <c r="N296" t="s">
        <v>694</v>
      </c>
    </row>
    <row r="297" spans="1:14">
      <c r="A297" t="s">
        <v>308</v>
      </c>
      <c r="B297" s="83" t="s">
        <v>250</v>
      </c>
      <c r="C297" s="83"/>
      <c r="D297" s="83"/>
      <c r="E297" s="83"/>
      <c r="F297" s="83"/>
      <c r="G297" s="83"/>
      <c r="H297" s="83"/>
      <c r="I297" t="s">
        <v>21</v>
      </c>
      <c r="J297" t="s">
        <v>694</v>
      </c>
      <c r="K297" t="s">
        <v>694</v>
      </c>
      <c r="L297" t="s">
        <v>694</v>
      </c>
      <c r="M297" t="s">
        <v>694</v>
      </c>
      <c r="N297" t="s">
        <v>694</v>
      </c>
    </row>
    <row r="298" spans="1:14">
      <c r="A298" t="s">
        <v>309</v>
      </c>
      <c r="B298" s="83" t="s">
        <v>310</v>
      </c>
      <c r="C298" s="83"/>
      <c r="D298" s="83"/>
      <c r="E298" s="83"/>
      <c r="F298" s="83"/>
      <c r="G298" s="83"/>
      <c r="H298" s="83"/>
      <c r="I298" t="s">
        <v>21</v>
      </c>
      <c r="J298" t="s">
        <v>694</v>
      </c>
      <c r="K298" t="s">
        <v>694</v>
      </c>
      <c r="L298" t="s">
        <v>694</v>
      </c>
      <c r="M298" t="s">
        <v>694</v>
      </c>
      <c r="N298" t="s">
        <v>694</v>
      </c>
    </row>
    <row r="299" spans="1:14">
      <c r="A299" t="s">
        <v>311</v>
      </c>
      <c r="B299" s="83" t="s">
        <v>250</v>
      </c>
      <c r="C299" s="83"/>
      <c r="D299" s="83"/>
      <c r="E299" s="83"/>
      <c r="F299" s="83"/>
      <c r="G299" s="83"/>
      <c r="H299" s="83"/>
      <c r="I299" t="s">
        <v>21</v>
      </c>
      <c r="J299" t="s">
        <v>694</v>
      </c>
      <c r="K299" t="s">
        <v>694</v>
      </c>
      <c r="L299" t="s">
        <v>694</v>
      </c>
      <c r="M299" t="s">
        <v>694</v>
      </c>
      <c r="N299" t="s">
        <v>694</v>
      </c>
    </row>
    <row r="300" spans="1:14" ht="24" customHeight="1">
      <c r="A300" t="s">
        <v>312</v>
      </c>
      <c r="B300" s="83" t="s">
        <v>313</v>
      </c>
      <c r="C300" s="83"/>
      <c r="D300" s="83"/>
      <c r="E300" s="83"/>
      <c r="F300" s="83"/>
      <c r="G300" s="83"/>
      <c r="H300" s="83"/>
      <c r="I300" t="s">
        <v>21</v>
      </c>
      <c r="J300" t="s">
        <v>694</v>
      </c>
      <c r="K300" t="s">
        <v>694</v>
      </c>
      <c r="L300" t="s">
        <v>694</v>
      </c>
      <c r="M300" t="s">
        <v>694</v>
      </c>
      <c r="N300" t="s">
        <v>694</v>
      </c>
    </row>
    <row r="301" spans="1:14">
      <c r="A301" t="s">
        <v>314</v>
      </c>
      <c r="B301" s="83" t="s">
        <v>250</v>
      </c>
      <c r="C301" s="83"/>
      <c r="D301" s="83"/>
      <c r="E301" s="83"/>
      <c r="F301" s="83"/>
      <c r="G301" s="83"/>
      <c r="H301" s="83"/>
      <c r="I301" t="s">
        <v>21</v>
      </c>
      <c r="J301" t="s">
        <v>694</v>
      </c>
      <c r="K301" t="s">
        <v>694</v>
      </c>
      <c r="L301" t="s">
        <v>694</v>
      </c>
      <c r="M301" t="s">
        <v>694</v>
      </c>
      <c r="N301" t="s">
        <v>694</v>
      </c>
    </row>
    <row r="302" spans="1:14">
      <c r="A302" t="s">
        <v>315</v>
      </c>
      <c r="B302" s="83" t="s">
        <v>316</v>
      </c>
      <c r="C302" s="83"/>
      <c r="D302" s="83"/>
      <c r="E302" s="83"/>
      <c r="F302" s="83"/>
      <c r="G302" s="83"/>
      <c r="H302" s="83"/>
      <c r="I302" t="s">
        <v>21</v>
      </c>
      <c r="J302" t="s">
        <v>694</v>
      </c>
      <c r="K302" t="s">
        <v>694</v>
      </c>
      <c r="L302" t="s">
        <v>694</v>
      </c>
      <c r="M302" t="s">
        <v>694</v>
      </c>
      <c r="N302" t="s">
        <v>694</v>
      </c>
    </row>
    <row r="303" spans="1:14">
      <c r="A303" t="s">
        <v>317</v>
      </c>
      <c r="B303" s="83" t="s">
        <v>250</v>
      </c>
      <c r="C303" s="83"/>
      <c r="D303" s="83"/>
      <c r="E303" s="83"/>
      <c r="F303" s="83"/>
      <c r="G303" s="83"/>
      <c r="H303" s="83"/>
      <c r="I303" t="s">
        <v>21</v>
      </c>
      <c r="J303" t="s">
        <v>694</v>
      </c>
      <c r="K303" t="s">
        <v>694</v>
      </c>
      <c r="L303" t="s">
        <v>694</v>
      </c>
      <c r="M303" t="s">
        <v>694</v>
      </c>
      <c r="N303" t="s">
        <v>694</v>
      </c>
    </row>
    <row r="304" spans="1:14" ht="24" customHeight="1">
      <c r="A304" t="s">
        <v>318</v>
      </c>
      <c r="B304" s="83" t="s">
        <v>319</v>
      </c>
      <c r="C304" s="83"/>
      <c r="D304" s="83"/>
      <c r="E304" s="83"/>
      <c r="F304" s="83"/>
      <c r="G304" s="83"/>
      <c r="H304" s="83"/>
      <c r="I304" t="s">
        <v>2</v>
      </c>
      <c r="J304">
        <f>J166/(J22*1.2)*100</f>
        <v>99.130301951492072</v>
      </c>
      <c r="K304">
        <f>K166/(K22*1.2)*100</f>
        <v>99.236755869981963</v>
      </c>
      <c r="L304">
        <f>K304-J304</f>
        <v>0.1064539184898905</v>
      </c>
      <c r="M304">
        <f>L304/J304*100</f>
        <v>0.10738786868820609</v>
      </c>
      <c r="N304" t="s">
        <v>694</v>
      </c>
    </row>
    <row r="305" spans="1:14">
      <c r="A305" t="s">
        <v>320</v>
      </c>
      <c r="B305" s="83" t="s">
        <v>321</v>
      </c>
      <c r="C305" s="83"/>
      <c r="D305" s="83"/>
      <c r="E305" s="83"/>
      <c r="F305" s="83"/>
      <c r="G305" s="83"/>
      <c r="H305" s="83"/>
      <c r="I305" t="s">
        <v>2</v>
      </c>
      <c r="J305" t="s">
        <v>694</v>
      </c>
      <c r="K305" t="s">
        <v>694</v>
      </c>
      <c r="L305" t="s">
        <v>694</v>
      </c>
      <c r="M305" t="s">
        <v>694</v>
      </c>
      <c r="N305" t="s">
        <v>694</v>
      </c>
    </row>
    <row r="306" spans="1:14" ht="24" customHeight="1">
      <c r="A306" t="s">
        <v>322</v>
      </c>
      <c r="B306" s="83" t="s">
        <v>323</v>
      </c>
      <c r="C306" s="83"/>
      <c r="D306" s="83"/>
      <c r="E306" s="83"/>
      <c r="F306" s="83"/>
      <c r="G306" s="83"/>
      <c r="H306" s="83"/>
      <c r="I306" t="s">
        <v>2</v>
      </c>
      <c r="J306" t="s">
        <v>694</v>
      </c>
      <c r="K306" t="s">
        <v>694</v>
      </c>
      <c r="L306" t="s">
        <v>694</v>
      </c>
      <c r="M306" t="s">
        <v>694</v>
      </c>
      <c r="N306" t="s">
        <v>694</v>
      </c>
    </row>
    <row r="307" spans="1:14" ht="24" customHeight="1">
      <c r="A307" t="s">
        <v>324</v>
      </c>
      <c r="B307" s="83" t="s">
        <v>325</v>
      </c>
      <c r="C307" s="83"/>
      <c r="D307" s="83"/>
      <c r="E307" s="83"/>
      <c r="F307" s="83"/>
      <c r="G307" s="83"/>
      <c r="H307" s="83"/>
      <c r="I307" t="s">
        <v>2</v>
      </c>
      <c r="J307" t="s">
        <v>694</v>
      </c>
      <c r="K307" t="s">
        <v>694</v>
      </c>
      <c r="L307" t="s">
        <v>694</v>
      </c>
      <c r="M307" t="s">
        <v>694</v>
      </c>
      <c r="N307" t="s">
        <v>694</v>
      </c>
    </row>
    <row r="308" spans="1:14" ht="24" customHeight="1">
      <c r="A308" t="s">
        <v>326</v>
      </c>
      <c r="B308" s="83" t="s">
        <v>327</v>
      </c>
      <c r="C308" s="83"/>
      <c r="D308" s="83"/>
      <c r="E308" s="83"/>
      <c r="F308" s="83"/>
      <c r="G308" s="83"/>
      <c r="H308" s="83"/>
      <c r="I308" t="s">
        <v>2</v>
      </c>
      <c r="J308" t="s">
        <v>694</v>
      </c>
      <c r="K308" t="s">
        <v>694</v>
      </c>
      <c r="L308" t="s">
        <v>694</v>
      </c>
      <c r="M308" t="s">
        <v>694</v>
      </c>
      <c r="N308" t="s">
        <v>694</v>
      </c>
    </row>
    <row r="309" spans="1:14">
      <c r="A309" t="s">
        <v>328</v>
      </c>
      <c r="B309" s="83" t="s">
        <v>329</v>
      </c>
      <c r="C309" s="83"/>
      <c r="D309" s="83"/>
      <c r="E309" s="83"/>
      <c r="F309" s="83"/>
      <c r="G309" s="83"/>
      <c r="H309" s="83"/>
      <c r="I309" t="s">
        <v>2</v>
      </c>
      <c r="J309" t="s">
        <v>694</v>
      </c>
      <c r="K309" t="s">
        <v>694</v>
      </c>
      <c r="L309" t="s">
        <v>694</v>
      </c>
      <c r="M309" t="s">
        <v>694</v>
      </c>
      <c r="N309" t="s">
        <v>694</v>
      </c>
    </row>
    <row r="310" spans="1:14">
      <c r="A310" t="s">
        <v>330</v>
      </c>
      <c r="B310" s="83" t="s">
        <v>331</v>
      </c>
      <c r="C310" s="83"/>
      <c r="D310" s="83"/>
      <c r="E310" s="83"/>
      <c r="F310" s="83"/>
      <c r="G310" s="83"/>
      <c r="H310" s="83"/>
      <c r="I310" t="s">
        <v>2</v>
      </c>
      <c r="J310" t="s">
        <v>694</v>
      </c>
      <c r="K310" t="s">
        <v>694</v>
      </c>
      <c r="L310" t="s">
        <v>694</v>
      </c>
      <c r="M310" t="s">
        <v>694</v>
      </c>
      <c r="N310" t="s">
        <v>694</v>
      </c>
    </row>
    <row r="311" spans="1:14">
      <c r="A311" t="s">
        <v>332</v>
      </c>
      <c r="B311" s="83" t="s">
        <v>333</v>
      </c>
      <c r="C311" s="83"/>
      <c r="D311" s="83"/>
      <c r="E311" s="83"/>
      <c r="F311" s="83"/>
      <c r="G311" s="83"/>
      <c r="H311" s="83"/>
      <c r="I311" t="s">
        <v>2</v>
      </c>
      <c r="J311" t="s">
        <v>694</v>
      </c>
      <c r="K311" t="s">
        <v>694</v>
      </c>
      <c r="L311" t="s">
        <v>694</v>
      </c>
      <c r="M311" t="s">
        <v>694</v>
      </c>
      <c r="N311" t="s">
        <v>694</v>
      </c>
    </row>
    <row r="312" spans="1:14">
      <c r="A312" t="s">
        <v>334</v>
      </c>
      <c r="B312" s="83" t="s">
        <v>335</v>
      </c>
      <c r="C312" s="83"/>
      <c r="D312" s="83"/>
      <c r="E312" s="83"/>
      <c r="F312" s="83"/>
      <c r="G312" s="83"/>
      <c r="H312" s="83"/>
      <c r="I312" t="s">
        <v>2</v>
      </c>
      <c r="J312" t="s">
        <v>694</v>
      </c>
      <c r="K312" t="s">
        <v>694</v>
      </c>
      <c r="L312" t="s">
        <v>694</v>
      </c>
      <c r="M312" t="s">
        <v>694</v>
      </c>
      <c r="N312" t="s">
        <v>694</v>
      </c>
    </row>
    <row r="313" spans="1:14">
      <c r="A313" t="s">
        <v>336</v>
      </c>
      <c r="B313" s="83" t="s">
        <v>337</v>
      </c>
      <c r="C313" s="83"/>
      <c r="D313" s="83"/>
      <c r="E313" s="83"/>
      <c r="F313" s="83"/>
      <c r="G313" s="83"/>
      <c r="H313" s="83"/>
      <c r="I313" t="s">
        <v>2</v>
      </c>
      <c r="J313" t="s">
        <v>694</v>
      </c>
      <c r="K313" t="s">
        <v>694</v>
      </c>
      <c r="L313" t="s">
        <v>694</v>
      </c>
      <c r="M313" t="s">
        <v>694</v>
      </c>
      <c r="N313" t="s">
        <v>694</v>
      </c>
    </row>
    <row r="314" spans="1:14" ht="24" customHeight="1">
      <c r="A314" t="s">
        <v>338</v>
      </c>
      <c r="B314" s="83" t="s">
        <v>339</v>
      </c>
      <c r="C314" s="83"/>
      <c r="D314" s="83"/>
      <c r="E314" s="83"/>
      <c r="F314" s="83"/>
      <c r="G314" s="83"/>
      <c r="H314" s="83"/>
      <c r="I314" t="s">
        <v>2</v>
      </c>
      <c r="J314" t="s">
        <v>694</v>
      </c>
      <c r="K314" t="s">
        <v>694</v>
      </c>
      <c r="L314" t="s">
        <v>694</v>
      </c>
      <c r="M314" t="s">
        <v>694</v>
      </c>
      <c r="N314" t="s">
        <v>694</v>
      </c>
    </row>
    <row r="315" spans="1:14">
      <c r="A315" t="s">
        <v>340</v>
      </c>
      <c r="B315" s="83" t="s">
        <v>45</v>
      </c>
      <c r="C315" s="83"/>
      <c r="D315" s="83"/>
      <c r="E315" s="83"/>
      <c r="F315" s="83"/>
      <c r="G315" s="83"/>
      <c r="H315" s="83"/>
      <c r="I315" t="s">
        <v>2</v>
      </c>
      <c r="J315" t="s">
        <v>694</v>
      </c>
      <c r="K315" t="s">
        <v>694</v>
      </c>
      <c r="L315" t="s">
        <v>694</v>
      </c>
      <c r="M315" t="s">
        <v>694</v>
      </c>
      <c r="N315" t="s">
        <v>694</v>
      </c>
    </row>
    <row r="316" spans="1:14">
      <c r="A316" t="s">
        <v>341</v>
      </c>
      <c r="B316" s="83" t="s">
        <v>47</v>
      </c>
      <c r="C316" s="83"/>
      <c r="D316" s="83"/>
      <c r="E316" s="83"/>
      <c r="F316" s="83"/>
      <c r="G316" s="83"/>
      <c r="H316" s="83"/>
      <c r="I316" t="s">
        <v>2</v>
      </c>
      <c r="J316" t="s">
        <v>694</v>
      </c>
      <c r="K316" t="s">
        <v>694</v>
      </c>
      <c r="L316" t="s">
        <v>694</v>
      </c>
      <c r="M316" t="s">
        <v>694</v>
      </c>
      <c r="N316" t="s">
        <v>694</v>
      </c>
    </row>
    <row r="317" spans="1:14">
      <c r="A317" s="83" t="s">
        <v>342</v>
      </c>
      <c r="B317" s="83"/>
      <c r="C317" s="83"/>
      <c r="D317" s="83"/>
      <c r="E317" s="83"/>
      <c r="F317" s="83"/>
      <c r="G317" s="83"/>
      <c r="H317" s="83"/>
      <c r="I317" s="83"/>
      <c r="J317" s="83"/>
      <c r="K317" s="83"/>
      <c r="L317" s="83"/>
      <c r="M317" s="83"/>
      <c r="N317" s="83"/>
    </row>
    <row r="318" spans="1:14">
      <c r="A318" t="s">
        <v>343</v>
      </c>
      <c r="B318" s="83" t="s">
        <v>344</v>
      </c>
      <c r="C318" s="83"/>
      <c r="D318" s="83"/>
      <c r="E318" s="83"/>
      <c r="F318" s="83"/>
      <c r="G318" s="83"/>
      <c r="H318" s="83"/>
      <c r="I318" t="s">
        <v>244</v>
      </c>
      <c r="J318" t="s">
        <v>345</v>
      </c>
      <c r="K318" t="s">
        <v>345</v>
      </c>
      <c r="M318" t="s">
        <v>345</v>
      </c>
      <c r="N318" t="s">
        <v>345</v>
      </c>
    </row>
    <row r="319" spans="1:14">
      <c r="A319" t="s">
        <v>346</v>
      </c>
      <c r="B319" s="83" t="s">
        <v>347</v>
      </c>
      <c r="C319" s="83"/>
      <c r="D319" s="83"/>
      <c r="E319" s="83"/>
      <c r="F319" s="83"/>
      <c r="G319" s="83"/>
      <c r="H319" s="83"/>
      <c r="I319" t="s">
        <v>348</v>
      </c>
      <c r="J319" t="s">
        <v>694</v>
      </c>
      <c r="K319" t="s">
        <v>694</v>
      </c>
      <c r="L319" t="s">
        <v>694</v>
      </c>
      <c r="M319" t="s">
        <v>694</v>
      </c>
      <c r="N319" t="s">
        <v>694</v>
      </c>
    </row>
    <row r="320" spans="1:14">
      <c r="A320" t="s">
        <v>349</v>
      </c>
      <c r="B320" s="83" t="s">
        <v>350</v>
      </c>
      <c r="C320" s="83"/>
      <c r="D320" s="83"/>
      <c r="E320" s="83"/>
      <c r="F320" s="83"/>
      <c r="G320" s="83"/>
      <c r="H320" s="83"/>
      <c r="I320" t="s">
        <v>351</v>
      </c>
      <c r="J320" t="s">
        <v>694</v>
      </c>
      <c r="K320" t="s">
        <v>694</v>
      </c>
      <c r="L320" t="s">
        <v>694</v>
      </c>
      <c r="M320" t="s">
        <v>694</v>
      </c>
      <c r="N320" t="s">
        <v>694</v>
      </c>
    </row>
    <row r="321" spans="1:14">
      <c r="A321" t="s">
        <v>352</v>
      </c>
      <c r="B321" s="83" t="s">
        <v>353</v>
      </c>
      <c r="C321" s="83"/>
      <c r="D321" s="83"/>
      <c r="E321" s="83"/>
      <c r="F321" s="83"/>
      <c r="G321" s="83"/>
      <c r="H321" s="83"/>
      <c r="I321" t="s">
        <v>348</v>
      </c>
      <c r="J321" t="s">
        <v>694</v>
      </c>
      <c r="K321" t="s">
        <v>694</v>
      </c>
      <c r="L321" t="s">
        <v>694</v>
      </c>
      <c r="M321" t="s">
        <v>694</v>
      </c>
      <c r="N321" t="s">
        <v>694</v>
      </c>
    </row>
    <row r="322" spans="1:14">
      <c r="A322" t="s">
        <v>354</v>
      </c>
      <c r="B322" s="83" t="s">
        <v>355</v>
      </c>
      <c r="C322" s="83"/>
      <c r="D322" s="83"/>
      <c r="E322" s="83"/>
      <c r="F322" s="83"/>
      <c r="G322" s="83"/>
      <c r="H322" s="83"/>
      <c r="I322" t="s">
        <v>351</v>
      </c>
      <c r="J322" t="s">
        <v>694</v>
      </c>
      <c r="K322" t="s">
        <v>694</v>
      </c>
      <c r="L322" t="s">
        <v>694</v>
      </c>
      <c r="M322" t="s">
        <v>694</v>
      </c>
      <c r="N322" t="s">
        <v>694</v>
      </c>
    </row>
    <row r="323" spans="1:14">
      <c r="A323" t="s">
        <v>356</v>
      </c>
      <c r="B323" s="83" t="s">
        <v>357</v>
      </c>
      <c r="C323" s="83"/>
      <c r="D323" s="83"/>
      <c r="E323" s="83"/>
      <c r="F323" s="83"/>
      <c r="G323" s="83"/>
      <c r="H323" s="83"/>
      <c r="I323" t="s">
        <v>358</v>
      </c>
      <c r="J323" t="s">
        <v>694</v>
      </c>
      <c r="K323" t="s">
        <v>694</v>
      </c>
      <c r="L323" t="s">
        <v>694</v>
      </c>
      <c r="M323" t="s">
        <v>694</v>
      </c>
      <c r="N323" t="s">
        <v>694</v>
      </c>
    </row>
    <row r="324" spans="1:14">
      <c r="A324" t="s">
        <v>359</v>
      </c>
      <c r="B324" s="83" t="s">
        <v>360</v>
      </c>
      <c r="C324" s="83"/>
      <c r="D324" s="83"/>
      <c r="E324" s="83"/>
      <c r="F324" s="83"/>
      <c r="G324" s="83"/>
      <c r="H324" s="83"/>
      <c r="I324" t="s">
        <v>244</v>
      </c>
      <c r="J324" t="s">
        <v>345</v>
      </c>
      <c r="K324" t="s">
        <v>345</v>
      </c>
      <c r="M324" t="s">
        <v>345</v>
      </c>
      <c r="N324" t="s">
        <v>345</v>
      </c>
    </row>
    <row r="325" spans="1:14">
      <c r="A325" t="s">
        <v>361</v>
      </c>
      <c r="B325" s="83" t="s">
        <v>362</v>
      </c>
      <c r="C325" s="83"/>
      <c r="D325" s="83"/>
      <c r="E325" s="83"/>
      <c r="F325" s="83"/>
      <c r="G325" s="83"/>
      <c r="H325" s="83"/>
      <c r="I325" t="s">
        <v>358</v>
      </c>
      <c r="J325" t="s">
        <v>694</v>
      </c>
      <c r="K325" t="s">
        <v>694</v>
      </c>
      <c r="L325" t="s">
        <v>694</v>
      </c>
      <c r="M325" t="s">
        <v>694</v>
      </c>
      <c r="N325" t="s">
        <v>694</v>
      </c>
    </row>
    <row r="326" spans="1:14">
      <c r="A326" t="s">
        <v>363</v>
      </c>
      <c r="B326" s="83" t="s">
        <v>364</v>
      </c>
      <c r="C326" s="83"/>
      <c r="D326" s="83"/>
      <c r="E326" s="83"/>
      <c r="F326" s="83"/>
      <c r="G326" s="83"/>
      <c r="H326" s="83"/>
      <c r="I326" t="s">
        <v>365</v>
      </c>
      <c r="J326" t="s">
        <v>694</v>
      </c>
      <c r="K326" t="s">
        <v>694</v>
      </c>
      <c r="L326" t="s">
        <v>694</v>
      </c>
      <c r="M326" t="s">
        <v>694</v>
      </c>
      <c r="N326" t="s">
        <v>694</v>
      </c>
    </row>
    <row r="327" spans="1:14">
      <c r="A327" t="s">
        <v>366</v>
      </c>
      <c r="B327" s="83" t="s">
        <v>367</v>
      </c>
      <c r="C327" s="83"/>
      <c r="D327" s="83"/>
      <c r="E327" s="83"/>
      <c r="F327" s="83"/>
      <c r="G327" s="83"/>
      <c r="H327" s="83"/>
      <c r="I327" t="s">
        <v>244</v>
      </c>
      <c r="J327" t="s">
        <v>345</v>
      </c>
      <c r="K327" t="s">
        <v>345</v>
      </c>
      <c r="M327" t="s">
        <v>345</v>
      </c>
      <c r="N327" t="s">
        <v>345</v>
      </c>
    </row>
    <row r="328" spans="1:14">
      <c r="A328" t="s">
        <v>368</v>
      </c>
      <c r="B328" s="83" t="s">
        <v>362</v>
      </c>
      <c r="C328" s="83"/>
      <c r="D328" s="83"/>
      <c r="E328" s="83"/>
      <c r="F328" s="83"/>
      <c r="G328" s="83"/>
      <c r="H328" s="83"/>
      <c r="I328" t="s">
        <v>358</v>
      </c>
      <c r="J328" t="s">
        <v>694</v>
      </c>
      <c r="K328" t="s">
        <v>694</v>
      </c>
      <c r="L328" t="s">
        <v>694</v>
      </c>
      <c r="M328" t="s">
        <v>694</v>
      </c>
      <c r="N328" t="s">
        <v>694</v>
      </c>
    </row>
    <row r="329" spans="1:14">
      <c r="A329" t="s">
        <v>369</v>
      </c>
      <c r="B329" s="83" t="s">
        <v>370</v>
      </c>
      <c r="C329" s="83"/>
      <c r="D329" s="83"/>
      <c r="E329" s="83"/>
      <c r="F329" s="83"/>
      <c r="G329" s="83"/>
      <c r="H329" s="83"/>
      <c r="I329" t="s">
        <v>348</v>
      </c>
      <c r="J329" t="s">
        <v>694</v>
      </c>
      <c r="K329" t="s">
        <v>694</v>
      </c>
      <c r="L329" t="s">
        <v>694</v>
      </c>
      <c r="M329" t="s">
        <v>694</v>
      </c>
      <c r="N329" t="s">
        <v>694</v>
      </c>
    </row>
    <row r="330" spans="1:14">
      <c r="A330" t="s">
        <v>371</v>
      </c>
      <c r="B330" s="83" t="s">
        <v>364</v>
      </c>
      <c r="C330" s="83"/>
      <c r="D330" s="83"/>
      <c r="E330" s="83"/>
      <c r="F330" s="83"/>
      <c r="G330" s="83"/>
      <c r="H330" s="83"/>
      <c r="I330" t="s">
        <v>365</v>
      </c>
      <c r="J330" t="s">
        <v>694</v>
      </c>
      <c r="K330" t="s">
        <v>694</v>
      </c>
      <c r="L330" t="s">
        <v>694</v>
      </c>
      <c r="M330" t="s">
        <v>694</v>
      </c>
      <c r="N330" t="s">
        <v>694</v>
      </c>
    </row>
    <row r="331" spans="1:14">
      <c r="A331" t="s">
        <v>372</v>
      </c>
      <c r="B331" s="83" t="s">
        <v>373</v>
      </c>
      <c r="C331" s="83"/>
      <c r="D331" s="83"/>
      <c r="E331" s="83"/>
      <c r="F331" s="83"/>
      <c r="G331" s="83"/>
      <c r="H331" s="83"/>
      <c r="I331" t="s">
        <v>244</v>
      </c>
      <c r="J331" t="s">
        <v>345</v>
      </c>
      <c r="K331" t="s">
        <v>345</v>
      </c>
      <c r="M331" t="s">
        <v>345</v>
      </c>
      <c r="N331" t="s">
        <v>345</v>
      </c>
    </row>
    <row r="332" spans="1:14">
      <c r="A332" t="s">
        <v>374</v>
      </c>
      <c r="B332" s="83" t="s">
        <v>362</v>
      </c>
      <c r="C332" s="83"/>
      <c r="D332" s="83"/>
      <c r="E332" s="83"/>
      <c r="F332" s="83"/>
      <c r="G332" s="83"/>
      <c r="H332" s="83"/>
      <c r="I332" t="s">
        <v>358</v>
      </c>
      <c r="J332" t="s">
        <v>694</v>
      </c>
      <c r="K332" t="s">
        <v>694</v>
      </c>
      <c r="L332" t="s">
        <v>694</v>
      </c>
      <c r="M332" t="s">
        <v>694</v>
      </c>
      <c r="N332" t="s">
        <v>694</v>
      </c>
    </row>
    <row r="333" spans="1:14">
      <c r="A333" t="s">
        <v>375</v>
      </c>
      <c r="B333" s="83" t="s">
        <v>364</v>
      </c>
      <c r="C333" s="83"/>
      <c r="D333" s="83"/>
      <c r="E333" s="83"/>
      <c r="F333" s="83"/>
      <c r="G333" s="83"/>
      <c r="H333" s="83"/>
      <c r="I333" t="s">
        <v>365</v>
      </c>
      <c r="J333" t="s">
        <v>694</v>
      </c>
      <c r="K333" t="s">
        <v>694</v>
      </c>
      <c r="L333" t="s">
        <v>694</v>
      </c>
      <c r="M333" t="s">
        <v>694</v>
      </c>
      <c r="N333" t="s">
        <v>694</v>
      </c>
    </row>
    <row r="334" spans="1:14">
      <c r="A334" t="s">
        <v>376</v>
      </c>
      <c r="B334" s="83" t="s">
        <v>377</v>
      </c>
      <c r="C334" s="83"/>
      <c r="D334" s="83"/>
      <c r="E334" s="83"/>
      <c r="F334" s="83"/>
      <c r="G334" s="83"/>
      <c r="H334" s="83"/>
      <c r="I334" t="s">
        <v>244</v>
      </c>
      <c r="J334" t="s">
        <v>345</v>
      </c>
      <c r="K334" t="s">
        <v>345</v>
      </c>
      <c r="M334" t="s">
        <v>345</v>
      </c>
      <c r="N334" t="s">
        <v>345</v>
      </c>
    </row>
    <row r="335" spans="1:14">
      <c r="A335" t="s">
        <v>378</v>
      </c>
      <c r="B335" s="83" t="s">
        <v>362</v>
      </c>
      <c r="C335" s="83"/>
      <c r="D335" s="83"/>
      <c r="E335" s="83"/>
      <c r="F335" s="83"/>
      <c r="G335" s="83"/>
      <c r="H335" s="83"/>
      <c r="I335" t="s">
        <v>358</v>
      </c>
      <c r="J335" t="s">
        <v>694</v>
      </c>
      <c r="K335" t="s">
        <v>694</v>
      </c>
      <c r="L335" t="s">
        <v>694</v>
      </c>
      <c r="M335" t="s">
        <v>694</v>
      </c>
      <c r="N335" t="s">
        <v>694</v>
      </c>
    </row>
    <row r="336" spans="1:14">
      <c r="A336" t="s">
        <v>379</v>
      </c>
      <c r="B336" s="83" t="s">
        <v>370</v>
      </c>
      <c r="C336" s="83"/>
      <c r="D336" s="83"/>
      <c r="E336" s="83"/>
      <c r="F336" s="83"/>
      <c r="G336" s="83"/>
      <c r="H336" s="83"/>
      <c r="I336" t="s">
        <v>348</v>
      </c>
      <c r="J336" t="s">
        <v>694</v>
      </c>
      <c r="K336" t="s">
        <v>694</v>
      </c>
      <c r="L336" t="s">
        <v>694</v>
      </c>
      <c r="M336" t="s">
        <v>694</v>
      </c>
      <c r="N336" t="s">
        <v>694</v>
      </c>
    </row>
    <row r="337" spans="1:14">
      <c r="A337" t="s">
        <v>380</v>
      </c>
      <c r="B337" s="83" t="s">
        <v>364</v>
      </c>
      <c r="C337" s="83"/>
      <c r="D337" s="83"/>
      <c r="E337" s="83"/>
      <c r="F337" s="83"/>
      <c r="G337" s="83"/>
      <c r="H337" s="83"/>
      <c r="I337" t="s">
        <v>365</v>
      </c>
      <c r="J337" t="s">
        <v>694</v>
      </c>
      <c r="K337" t="s">
        <v>694</v>
      </c>
      <c r="L337" t="s">
        <v>694</v>
      </c>
      <c r="M337" t="s">
        <v>694</v>
      </c>
      <c r="N337" t="s">
        <v>694</v>
      </c>
    </row>
    <row r="338" spans="1:14">
      <c r="A338" t="s">
        <v>381</v>
      </c>
      <c r="B338" s="83" t="s">
        <v>382</v>
      </c>
      <c r="C338" s="83"/>
      <c r="D338" s="83"/>
      <c r="E338" s="83"/>
      <c r="F338" s="83"/>
      <c r="G338" s="83"/>
      <c r="H338" s="83"/>
      <c r="I338" t="s">
        <v>244</v>
      </c>
      <c r="J338" t="s">
        <v>345</v>
      </c>
      <c r="K338" t="s">
        <v>345</v>
      </c>
      <c r="M338" t="s">
        <v>345</v>
      </c>
      <c r="N338" t="s">
        <v>345</v>
      </c>
    </row>
    <row r="339" spans="1:14">
      <c r="A339" t="s">
        <v>383</v>
      </c>
      <c r="B339" s="83" t="s">
        <v>384</v>
      </c>
      <c r="C339" s="83"/>
      <c r="D339" s="83"/>
      <c r="E339" s="83"/>
      <c r="F339" s="83"/>
      <c r="G339" s="83"/>
      <c r="H339" s="83"/>
      <c r="I339" t="s">
        <v>358</v>
      </c>
      <c r="J339">
        <f>J340</f>
        <v>66.634389855474083</v>
      </c>
      <c r="K339">
        <f>K340</f>
        <v>19.816669000000001</v>
      </c>
      <c r="L339">
        <f>K339-J339</f>
        <v>-46.817720855474079</v>
      </c>
      <c r="M339">
        <f t="shared" ref="M339:M348" si="3">L339/J339*100</f>
        <v>-70.260598104100382</v>
      </c>
      <c r="N339" t="s">
        <v>694</v>
      </c>
    </row>
    <row r="340" spans="1:14" ht="24" customHeight="1">
      <c r="A340" t="s">
        <v>385</v>
      </c>
      <c r="B340" s="83" t="s">
        <v>386</v>
      </c>
      <c r="C340" s="83"/>
      <c r="D340" s="83"/>
      <c r="E340" s="83"/>
      <c r="F340" s="83"/>
      <c r="G340" s="83"/>
      <c r="H340" s="83"/>
      <c r="I340" t="s">
        <v>358</v>
      </c>
      <c r="J340">
        <f>J341+J342</f>
        <v>66.634389855474083</v>
      </c>
      <c r="K340">
        <f>K341+K342</f>
        <v>19.816669000000001</v>
      </c>
      <c r="L340">
        <f t="shared" ref="L340:L348" si="4">K340-J340</f>
        <v>-46.817720855474079</v>
      </c>
      <c r="M340">
        <f t="shared" si="3"/>
        <v>-70.260598104100382</v>
      </c>
      <c r="N340" t="s">
        <v>694</v>
      </c>
    </row>
    <row r="341" spans="1:14">
      <c r="A341" t="s">
        <v>387</v>
      </c>
      <c r="B341" s="83" t="s">
        <v>388</v>
      </c>
      <c r="C341" s="83"/>
      <c r="D341" s="83"/>
      <c r="E341" s="83"/>
      <c r="F341" s="83"/>
      <c r="G341" s="83"/>
      <c r="H341" s="83"/>
      <c r="I341" t="s">
        <v>358</v>
      </c>
      <c r="J341">
        <v>0.74790299999999998</v>
      </c>
      <c r="K341">
        <f>0.128175+0.11488+0.114209</f>
        <v>0.35726400000000003</v>
      </c>
      <c r="L341">
        <f t="shared" si="4"/>
        <v>-0.39063899999999996</v>
      </c>
      <c r="M341">
        <f t="shared" si="3"/>
        <v>-52.231238542966132</v>
      </c>
      <c r="N341" t="s">
        <v>694</v>
      </c>
    </row>
    <row r="342" spans="1:14">
      <c r="A342" t="s">
        <v>389</v>
      </c>
      <c r="B342" s="83" t="s">
        <v>390</v>
      </c>
      <c r="C342" s="83"/>
      <c r="D342" s="83"/>
      <c r="E342" s="83"/>
      <c r="F342" s="83"/>
      <c r="G342" s="83"/>
      <c r="H342" s="83"/>
      <c r="I342" t="s">
        <v>358</v>
      </c>
      <c r="J342">
        <v>65.886486855474089</v>
      </c>
      <c r="K342">
        <f>7.259635+6.629756+5.570014</f>
        <v>19.459405</v>
      </c>
      <c r="L342">
        <f t="shared" si="4"/>
        <v>-46.427081855474086</v>
      </c>
      <c r="M342">
        <f t="shared" si="3"/>
        <v>-70.465256339004142</v>
      </c>
      <c r="N342" t="s">
        <v>694</v>
      </c>
    </row>
    <row r="343" spans="1:14">
      <c r="A343" t="s">
        <v>391</v>
      </c>
      <c r="B343" s="83" t="s">
        <v>392</v>
      </c>
      <c r="C343" s="83"/>
      <c r="D343" s="83"/>
      <c r="E343" s="83"/>
      <c r="F343" s="83"/>
      <c r="G343" s="83"/>
      <c r="H343" s="83"/>
      <c r="I343" t="s">
        <v>358</v>
      </c>
      <c r="J343">
        <f>[1]ФЭМ!$H$344</f>
        <v>9.3463480000000008</v>
      </c>
      <c r="K343">
        <f>1.050866+0.450587+0.497359</f>
        <v>1.998812</v>
      </c>
      <c r="L343">
        <f t="shared" si="4"/>
        <v>-7.3475360000000007</v>
      </c>
      <c r="M343">
        <f t="shared" si="3"/>
        <v>-78.613978422374174</v>
      </c>
      <c r="N343" t="s">
        <v>694</v>
      </c>
    </row>
    <row r="344" spans="1:14">
      <c r="A344" t="s">
        <v>393</v>
      </c>
      <c r="B344" s="83" t="s">
        <v>394</v>
      </c>
      <c r="C344" s="83"/>
      <c r="D344" s="83"/>
      <c r="E344" s="83"/>
      <c r="F344" s="83"/>
      <c r="G344" s="83"/>
      <c r="H344" s="83"/>
      <c r="I344" t="s">
        <v>348</v>
      </c>
      <c r="J344">
        <f>J345</f>
        <v>10.266930851601002</v>
      </c>
      <c r="K344">
        <f>K345</f>
        <v>9.6446666666666658</v>
      </c>
      <c r="L344">
        <f t="shared" si="4"/>
        <v>-0.62226418493433577</v>
      </c>
      <c r="M344">
        <f t="shared" si="3"/>
        <v>-6.0608588284911002</v>
      </c>
      <c r="N344" t="s">
        <v>694</v>
      </c>
    </row>
    <row r="345" spans="1:14" ht="24" customHeight="1">
      <c r="A345" t="s">
        <v>395</v>
      </c>
      <c r="B345" s="83" t="s">
        <v>396</v>
      </c>
      <c r="C345" s="83"/>
      <c r="D345" s="83"/>
      <c r="E345" s="83"/>
      <c r="F345" s="83"/>
      <c r="G345" s="83"/>
      <c r="H345" s="83"/>
      <c r="I345" t="s">
        <v>348</v>
      </c>
      <c r="J345">
        <f>J346+J347</f>
        <v>10.266930851601002</v>
      </c>
      <c r="K345">
        <f>K346+K347</f>
        <v>9.6446666666666658</v>
      </c>
      <c r="L345">
        <f t="shared" si="4"/>
        <v>-0.62226418493433577</v>
      </c>
      <c r="M345">
        <f t="shared" si="3"/>
        <v>-6.0608588284911002</v>
      </c>
      <c r="N345" t="s">
        <v>694</v>
      </c>
    </row>
    <row r="346" spans="1:14">
      <c r="A346" t="s">
        <v>397</v>
      </c>
      <c r="B346" s="83" t="s">
        <v>388</v>
      </c>
      <c r="C346" s="83"/>
      <c r="D346" s="83"/>
      <c r="E346" s="83"/>
      <c r="F346" s="83"/>
      <c r="G346" s="83"/>
      <c r="H346" s="83"/>
      <c r="I346" t="s">
        <v>348</v>
      </c>
      <c r="J346">
        <v>0.10217522737883486</v>
      </c>
      <c r="K346">
        <f>(0.248+0.25+0.248)/3</f>
        <v>0.24866666666666667</v>
      </c>
      <c r="L346">
        <f t="shared" si="4"/>
        <v>0.14649143928783182</v>
      </c>
      <c r="M346">
        <f t="shared" si="3"/>
        <v>143.37275584881826</v>
      </c>
      <c r="N346" t="s">
        <v>694</v>
      </c>
    </row>
    <row r="347" spans="1:14">
      <c r="A347" t="s">
        <v>398</v>
      </c>
      <c r="B347" s="83" t="s">
        <v>390</v>
      </c>
      <c r="C347" s="83"/>
      <c r="D347" s="83"/>
      <c r="E347" s="83"/>
      <c r="F347" s="83"/>
      <c r="G347" s="83"/>
      <c r="H347" s="83"/>
      <c r="I347" t="s">
        <v>348</v>
      </c>
      <c r="J347">
        <v>10.164755624222167</v>
      </c>
      <c r="K347">
        <f>(9.789+9.867+8.532)/3</f>
        <v>9.395999999999999</v>
      </c>
      <c r="L347">
        <f t="shared" si="4"/>
        <v>-0.76875562422216781</v>
      </c>
      <c r="M347">
        <f t="shared" si="3"/>
        <v>-7.5629523487043491</v>
      </c>
      <c r="N347" t="s">
        <v>694</v>
      </c>
    </row>
    <row r="348" spans="1:14">
      <c r="A348" t="s">
        <v>399</v>
      </c>
      <c r="B348" s="83" t="s">
        <v>400</v>
      </c>
      <c r="C348" s="83"/>
      <c r="D348" s="83"/>
      <c r="E348" s="83"/>
      <c r="F348" s="83"/>
      <c r="G348" s="83"/>
      <c r="H348" s="83"/>
      <c r="I348" t="s">
        <v>401</v>
      </c>
      <c r="J348">
        <v>2112.1</v>
      </c>
      <c r="K348">
        <v>2116.62</v>
      </c>
      <c r="L348">
        <f t="shared" si="4"/>
        <v>4.5199999999999818</v>
      </c>
      <c r="M348">
        <f t="shared" si="3"/>
        <v>0.21400501870176514</v>
      </c>
      <c r="N348" t="s">
        <v>694</v>
      </c>
    </row>
    <row r="349" spans="1:14" ht="24" customHeight="1">
      <c r="A349" t="s">
        <v>402</v>
      </c>
      <c r="B349" s="83" t="s">
        <v>538</v>
      </c>
      <c r="C349" s="83"/>
      <c r="D349" s="83"/>
      <c r="E349" s="83"/>
      <c r="F349" s="83"/>
      <c r="G349" s="83"/>
      <c r="H349" s="83"/>
      <c r="I349" t="s">
        <v>21</v>
      </c>
      <c r="J349">
        <f>J28-J63-J56</f>
        <v>50.59766692880001</v>
      </c>
      <c r="K349">
        <f>K28-K63-K56</f>
        <v>15.27365892333334</v>
      </c>
      <c r="L349">
        <f>K349-J349</f>
        <v>-35.324008005466666</v>
      </c>
      <c r="M349">
        <f>L349/J349*100</f>
        <v>-69.813511471139336</v>
      </c>
      <c r="N349" t="s">
        <v>694</v>
      </c>
    </row>
    <row r="350" spans="1:14">
      <c r="A350" t="s">
        <v>403</v>
      </c>
      <c r="B350" s="83" t="s">
        <v>404</v>
      </c>
      <c r="C350" s="83"/>
      <c r="D350" s="83"/>
      <c r="E350" s="83"/>
      <c r="F350" s="83"/>
      <c r="G350" s="83"/>
      <c r="H350" s="83"/>
      <c r="I350" t="s">
        <v>244</v>
      </c>
      <c r="J350" t="s">
        <v>345</v>
      </c>
      <c r="K350" t="s">
        <v>345</v>
      </c>
      <c r="M350" t="s">
        <v>345</v>
      </c>
      <c r="N350" t="s">
        <v>345</v>
      </c>
    </row>
    <row r="351" spans="1:14">
      <c r="A351" t="s">
        <v>405</v>
      </c>
      <c r="B351" s="83" t="s">
        <v>406</v>
      </c>
      <c r="C351" s="83"/>
      <c r="D351" s="83"/>
      <c r="E351" s="83"/>
      <c r="F351" s="83"/>
      <c r="G351" s="83"/>
      <c r="H351" s="83"/>
      <c r="I351" t="s">
        <v>358</v>
      </c>
      <c r="J351" t="s">
        <v>694</v>
      </c>
      <c r="K351" t="s">
        <v>694</v>
      </c>
      <c r="L351" t="s">
        <v>694</v>
      </c>
      <c r="M351" t="s">
        <v>694</v>
      </c>
      <c r="N351" t="s">
        <v>694</v>
      </c>
    </row>
    <row r="352" spans="1:14">
      <c r="A352" t="s">
        <v>407</v>
      </c>
      <c r="B352" s="83" t="s">
        <v>408</v>
      </c>
      <c r="C352" s="83"/>
      <c r="D352" s="83"/>
      <c r="E352" s="83"/>
      <c r="F352" s="83"/>
      <c r="G352" s="83"/>
      <c r="H352" s="83"/>
      <c r="I352" t="s">
        <v>351</v>
      </c>
      <c r="J352" t="s">
        <v>694</v>
      </c>
      <c r="K352" t="s">
        <v>694</v>
      </c>
      <c r="L352" t="s">
        <v>694</v>
      </c>
      <c r="M352" t="s">
        <v>694</v>
      </c>
      <c r="N352" t="s">
        <v>694</v>
      </c>
    </row>
    <row r="353" spans="1:14" ht="36" customHeight="1">
      <c r="A353" t="s">
        <v>409</v>
      </c>
      <c r="B353" s="83" t="s">
        <v>410</v>
      </c>
      <c r="C353" s="83"/>
      <c r="D353" s="83"/>
      <c r="E353" s="83"/>
      <c r="F353" s="83"/>
      <c r="G353" s="83"/>
      <c r="H353" s="83"/>
      <c r="I353" t="s">
        <v>21</v>
      </c>
      <c r="J353" t="s">
        <v>694</v>
      </c>
      <c r="K353" t="s">
        <v>694</v>
      </c>
      <c r="L353" t="s">
        <v>694</v>
      </c>
      <c r="M353" t="s">
        <v>694</v>
      </c>
      <c r="N353" t="s">
        <v>694</v>
      </c>
    </row>
    <row r="354" spans="1:14" ht="24" customHeight="1">
      <c r="A354" t="s">
        <v>411</v>
      </c>
      <c r="B354" s="83" t="s">
        <v>412</v>
      </c>
      <c r="C354" s="83"/>
      <c r="D354" s="83"/>
      <c r="E354" s="83"/>
      <c r="F354" s="83"/>
      <c r="G354" s="83"/>
      <c r="H354" s="83"/>
      <c r="I354" t="s">
        <v>21</v>
      </c>
      <c r="J354" t="s">
        <v>694</v>
      </c>
      <c r="K354" t="s">
        <v>694</v>
      </c>
      <c r="L354" t="s">
        <v>694</v>
      </c>
      <c r="M354" t="s">
        <v>694</v>
      </c>
      <c r="N354" t="s">
        <v>694</v>
      </c>
    </row>
    <row r="355" spans="1:14">
      <c r="A355" t="s">
        <v>413</v>
      </c>
      <c r="B355" s="83" t="s">
        <v>414</v>
      </c>
      <c r="C355" s="83"/>
      <c r="D355" s="83"/>
      <c r="E355" s="83"/>
      <c r="F355" s="83"/>
      <c r="G355" s="83"/>
      <c r="H355" s="83"/>
      <c r="I355" t="s">
        <v>244</v>
      </c>
      <c r="J355" t="s">
        <v>345</v>
      </c>
      <c r="K355" t="s">
        <v>345</v>
      </c>
      <c r="M355" t="s">
        <v>345</v>
      </c>
      <c r="N355" t="s">
        <v>345</v>
      </c>
    </row>
    <row r="356" spans="1:14">
      <c r="A356" t="s">
        <v>415</v>
      </c>
      <c r="B356" s="83" t="s">
        <v>416</v>
      </c>
      <c r="C356" s="83"/>
      <c r="D356" s="83"/>
      <c r="E356" s="83"/>
      <c r="F356" s="83"/>
      <c r="G356" s="83"/>
      <c r="H356" s="83"/>
      <c r="I356" t="s">
        <v>348</v>
      </c>
      <c r="J356" t="s">
        <v>694</v>
      </c>
      <c r="K356" t="s">
        <v>694</v>
      </c>
      <c r="L356" t="s">
        <v>694</v>
      </c>
      <c r="M356" t="s">
        <v>694</v>
      </c>
      <c r="N356" t="s">
        <v>694</v>
      </c>
    </row>
    <row r="357" spans="1:14" ht="36" customHeight="1">
      <c r="A357" t="s">
        <v>417</v>
      </c>
      <c r="B357" s="83" t="s">
        <v>418</v>
      </c>
      <c r="C357" s="83"/>
      <c r="D357" s="83"/>
      <c r="E357" s="83"/>
      <c r="F357" s="83"/>
      <c r="G357" s="83"/>
      <c r="H357" s="83"/>
      <c r="I357" t="s">
        <v>348</v>
      </c>
      <c r="J357" t="s">
        <v>694</v>
      </c>
      <c r="K357" t="s">
        <v>694</v>
      </c>
      <c r="L357" t="s">
        <v>694</v>
      </c>
      <c r="M357" t="s">
        <v>694</v>
      </c>
      <c r="N357" t="s">
        <v>694</v>
      </c>
    </row>
    <row r="358" spans="1:14" ht="36" customHeight="1">
      <c r="A358" t="s">
        <v>419</v>
      </c>
      <c r="B358" s="83" t="s">
        <v>420</v>
      </c>
      <c r="C358" s="83"/>
      <c r="D358" s="83"/>
      <c r="E358" s="83"/>
      <c r="F358" s="83"/>
      <c r="G358" s="83"/>
      <c r="H358" s="83"/>
      <c r="I358" t="s">
        <v>348</v>
      </c>
      <c r="J358" t="s">
        <v>694</v>
      </c>
      <c r="K358" t="s">
        <v>694</v>
      </c>
      <c r="L358" t="s">
        <v>694</v>
      </c>
      <c r="M358" t="s">
        <v>694</v>
      </c>
      <c r="N358" t="s">
        <v>694</v>
      </c>
    </row>
    <row r="359" spans="1:14" ht="24" customHeight="1">
      <c r="A359" t="s">
        <v>421</v>
      </c>
      <c r="B359" s="83" t="s">
        <v>422</v>
      </c>
      <c r="C359" s="83"/>
      <c r="D359" s="83"/>
      <c r="E359" s="83"/>
      <c r="F359" s="83"/>
      <c r="G359" s="83"/>
      <c r="H359" s="83"/>
      <c r="I359" t="s">
        <v>348</v>
      </c>
      <c r="J359" t="s">
        <v>694</v>
      </c>
      <c r="K359" t="s">
        <v>694</v>
      </c>
      <c r="L359" t="s">
        <v>694</v>
      </c>
      <c r="M359" t="s">
        <v>694</v>
      </c>
      <c r="N359" t="s">
        <v>694</v>
      </c>
    </row>
    <row r="360" spans="1:14">
      <c r="A360" t="s">
        <v>423</v>
      </c>
      <c r="B360" s="83" t="s">
        <v>424</v>
      </c>
      <c r="C360" s="83"/>
      <c r="D360" s="83"/>
      <c r="E360" s="83"/>
      <c r="F360" s="83"/>
      <c r="G360" s="83"/>
      <c r="H360" s="83"/>
      <c r="I360" t="s">
        <v>358</v>
      </c>
      <c r="J360" t="s">
        <v>694</v>
      </c>
      <c r="K360" t="s">
        <v>694</v>
      </c>
      <c r="L360" t="s">
        <v>694</v>
      </c>
      <c r="M360" t="s">
        <v>694</v>
      </c>
      <c r="N360" t="s">
        <v>694</v>
      </c>
    </row>
    <row r="361" spans="1:14" ht="24" customHeight="1">
      <c r="A361" t="s">
        <v>425</v>
      </c>
      <c r="B361" s="83" t="s">
        <v>426</v>
      </c>
      <c r="C361" s="83"/>
      <c r="D361" s="83"/>
      <c r="E361" s="83"/>
      <c r="F361" s="83"/>
      <c r="G361" s="83"/>
      <c r="H361" s="83"/>
      <c r="I361" t="s">
        <v>358</v>
      </c>
      <c r="J361" t="s">
        <v>694</v>
      </c>
      <c r="K361" t="s">
        <v>694</v>
      </c>
      <c r="L361" t="s">
        <v>694</v>
      </c>
      <c r="M361" t="s">
        <v>694</v>
      </c>
      <c r="N361" t="s">
        <v>694</v>
      </c>
    </row>
    <row r="362" spans="1:14">
      <c r="A362" t="s">
        <v>427</v>
      </c>
      <c r="B362" s="83" t="s">
        <v>428</v>
      </c>
      <c r="C362" s="83"/>
      <c r="D362" s="83"/>
      <c r="E362" s="83"/>
      <c r="F362" s="83"/>
      <c r="G362" s="83"/>
      <c r="H362" s="83"/>
      <c r="I362" t="s">
        <v>358</v>
      </c>
      <c r="J362" t="s">
        <v>694</v>
      </c>
      <c r="K362" t="s">
        <v>694</v>
      </c>
      <c r="L362" t="s">
        <v>694</v>
      </c>
      <c r="M362" t="s">
        <v>694</v>
      </c>
      <c r="N362" t="s">
        <v>694</v>
      </c>
    </row>
    <row r="363" spans="1:14" ht="24" customHeight="1">
      <c r="A363" t="s">
        <v>429</v>
      </c>
      <c r="B363" s="83" t="s">
        <v>430</v>
      </c>
      <c r="C363" s="83"/>
      <c r="D363" s="83"/>
      <c r="E363" s="83"/>
      <c r="F363" s="83"/>
      <c r="G363" s="83"/>
      <c r="H363" s="83"/>
      <c r="I363" t="s">
        <v>21</v>
      </c>
      <c r="J363" t="s">
        <v>694</v>
      </c>
      <c r="K363" t="s">
        <v>694</v>
      </c>
      <c r="L363" t="s">
        <v>694</v>
      </c>
      <c r="M363" t="s">
        <v>694</v>
      </c>
      <c r="N363" t="s">
        <v>694</v>
      </c>
    </row>
    <row r="364" spans="1:14">
      <c r="A364" t="s">
        <v>431</v>
      </c>
      <c r="B364" s="83" t="s">
        <v>45</v>
      </c>
      <c r="C364" s="83"/>
      <c r="D364" s="83"/>
      <c r="E364" s="83"/>
      <c r="F364" s="83"/>
      <c r="G364" s="83"/>
      <c r="H364" s="83"/>
      <c r="I364" t="s">
        <v>21</v>
      </c>
      <c r="J364" t="s">
        <v>694</v>
      </c>
      <c r="K364" t="s">
        <v>694</v>
      </c>
      <c r="L364" t="s">
        <v>694</v>
      </c>
      <c r="M364" t="s">
        <v>694</v>
      </c>
      <c r="N364" t="s">
        <v>694</v>
      </c>
    </row>
    <row r="365" spans="1:14">
      <c r="A365" t="s">
        <v>432</v>
      </c>
      <c r="B365" s="83" t="s">
        <v>47</v>
      </c>
      <c r="C365" s="83"/>
      <c r="D365" s="83"/>
      <c r="E365" s="83"/>
      <c r="F365" s="83"/>
      <c r="G365" s="83"/>
      <c r="H365" s="83"/>
      <c r="I365" t="s">
        <v>21</v>
      </c>
      <c r="J365" t="s">
        <v>694</v>
      </c>
      <c r="K365" t="s">
        <v>694</v>
      </c>
      <c r="L365" t="s">
        <v>694</v>
      </c>
      <c r="M365" t="s">
        <v>694</v>
      </c>
      <c r="N365" t="s">
        <v>694</v>
      </c>
    </row>
    <row r="366" spans="1:14">
      <c r="A366" t="s">
        <v>433</v>
      </c>
      <c r="B366" s="83" t="s">
        <v>434</v>
      </c>
      <c r="C366" s="83"/>
      <c r="D366" s="83"/>
      <c r="E366" s="83"/>
      <c r="F366" s="83"/>
      <c r="G366" s="83"/>
      <c r="H366" s="83"/>
      <c r="I366" t="s">
        <v>435</v>
      </c>
      <c r="J366">
        <v>57</v>
      </c>
      <c r="K366">
        <v>57</v>
      </c>
    </row>
    <row r="367" spans="1:14">
      <c r="A367" s="83" t="s">
        <v>436</v>
      </c>
      <c r="B367" s="83"/>
      <c r="C367" s="83"/>
      <c r="D367" s="83"/>
      <c r="E367" s="83"/>
      <c r="F367" s="83"/>
      <c r="G367" s="83"/>
      <c r="H367" s="83"/>
      <c r="I367" s="83"/>
      <c r="J367" s="83"/>
      <c r="K367" s="83"/>
      <c r="L367" s="83"/>
      <c r="M367" s="83"/>
      <c r="N367" s="83"/>
    </row>
    <row r="368" spans="1:14" ht="42.75" customHeight="1">
      <c r="A368" s="83" t="s">
        <v>7</v>
      </c>
      <c r="B368" s="83" t="s">
        <v>8</v>
      </c>
      <c r="C368" s="83"/>
      <c r="D368" s="83"/>
      <c r="E368" s="83"/>
      <c r="F368" s="83"/>
      <c r="G368" s="83"/>
      <c r="H368" s="83"/>
      <c r="I368" s="83" t="s">
        <v>9</v>
      </c>
      <c r="J368" s="83" t="s">
        <v>10</v>
      </c>
      <c r="K368" s="83"/>
      <c r="L368" s="83" t="s">
        <v>542</v>
      </c>
      <c r="M368" s="83"/>
      <c r="N368" s="83" t="s">
        <v>543</v>
      </c>
    </row>
    <row r="369" spans="1:14">
      <c r="A369" s="83"/>
      <c r="B369" s="83"/>
      <c r="C369" s="83"/>
      <c r="D369" s="83"/>
      <c r="E369" s="83"/>
      <c r="F369" s="83"/>
      <c r="G369" s="83"/>
      <c r="H369" s="83"/>
      <c r="I369" s="83"/>
      <c r="J369" t="s">
        <v>0</v>
      </c>
      <c r="K369" t="s">
        <v>1</v>
      </c>
      <c r="L369" t="s">
        <v>11</v>
      </c>
      <c r="M369" t="s">
        <v>12</v>
      </c>
      <c r="N369" s="83"/>
    </row>
    <row r="370" spans="1:14">
      <c r="A370">
        <v>1</v>
      </c>
      <c r="B370" s="83">
        <v>2</v>
      </c>
      <c r="C370" s="83"/>
      <c r="D370" s="83"/>
      <c r="E370" s="83"/>
      <c r="F370" s="83"/>
      <c r="G370" s="83"/>
      <c r="H370" s="83"/>
      <c r="I370">
        <v>3</v>
      </c>
      <c r="J370">
        <v>4</v>
      </c>
      <c r="K370">
        <v>5</v>
      </c>
      <c r="L370">
        <v>6</v>
      </c>
      <c r="M370">
        <v>7</v>
      </c>
      <c r="N370">
        <v>8</v>
      </c>
    </row>
    <row r="371" spans="1:14" ht="12.75" customHeight="1">
      <c r="A371" s="83" t="s">
        <v>437</v>
      </c>
      <c r="B371" s="83"/>
      <c r="C371" s="83"/>
      <c r="D371" s="83"/>
      <c r="E371" s="83"/>
      <c r="F371" s="83"/>
      <c r="G371" s="83"/>
      <c r="H371" s="83"/>
      <c r="I371" t="s">
        <v>21</v>
      </c>
      <c r="J371">
        <f>J372</f>
        <v>5.1302199999999996</v>
      </c>
      <c r="K371" t="s">
        <v>694</v>
      </c>
      <c r="L371" t="s">
        <v>694</v>
      </c>
      <c r="M371" t="s">
        <v>694</v>
      </c>
      <c r="N371" t="s">
        <v>694</v>
      </c>
    </row>
    <row r="372" spans="1:14">
      <c r="A372" t="s">
        <v>19</v>
      </c>
      <c r="B372" s="83" t="s">
        <v>438</v>
      </c>
      <c r="C372" s="83"/>
      <c r="D372" s="83"/>
      <c r="E372" s="83"/>
      <c r="F372" s="83"/>
      <c r="G372" s="83"/>
      <c r="H372" s="83"/>
      <c r="I372" t="s">
        <v>21</v>
      </c>
      <c r="J372">
        <f>J373+J397</f>
        <v>5.1302199999999996</v>
      </c>
      <c r="K372" t="s">
        <v>694</v>
      </c>
      <c r="L372" t="s">
        <v>694</v>
      </c>
      <c r="M372" t="s">
        <v>694</v>
      </c>
      <c r="N372" t="s">
        <v>694</v>
      </c>
    </row>
    <row r="373" spans="1:14">
      <c r="A373" t="s">
        <v>22</v>
      </c>
      <c r="B373" s="83" t="s">
        <v>439</v>
      </c>
      <c r="C373" s="83"/>
      <c r="D373" s="83"/>
      <c r="E373" s="83"/>
      <c r="F373" s="83"/>
      <c r="G373" s="83"/>
      <c r="H373" s="83"/>
      <c r="I373" t="s">
        <v>21</v>
      </c>
      <c r="J373">
        <f>J380</f>
        <v>4.5991699999999991</v>
      </c>
      <c r="K373" t="s">
        <v>694</v>
      </c>
      <c r="L373" t="s">
        <v>694</v>
      </c>
      <c r="M373" t="s">
        <v>694</v>
      </c>
      <c r="N373" t="s">
        <v>694</v>
      </c>
    </row>
    <row r="374" spans="1:14" ht="24" customHeight="1">
      <c r="A374" t="s">
        <v>24</v>
      </c>
      <c r="B374" s="83" t="s">
        <v>440</v>
      </c>
      <c r="C374" s="83"/>
      <c r="D374" s="83"/>
      <c r="E374" s="83"/>
      <c r="F374" s="83"/>
      <c r="G374" s="83"/>
      <c r="H374" s="83"/>
      <c r="I374" t="s">
        <v>21</v>
      </c>
      <c r="J374">
        <v>0</v>
      </c>
      <c r="K374" t="s">
        <v>694</v>
      </c>
      <c r="L374" t="s">
        <v>694</v>
      </c>
      <c r="M374" t="s">
        <v>694</v>
      </c>
      <c r="N374" t="s">
        <v>694</v>
      </c>
    </row>
    <row r="375" spans="1:14">
      <c r="A375" t="s">
        <v>441</v>
      </c>
      <c r="B375" s="83" t="s">
        <v>442</v>
      </c>
      <c r="C375" s="83"/>
      <c r="D375" s="83"/>
      <c r="E375" s="83"/>
      <c r="F375" s="83"/>
      <c r="G375" s="83"/>
      <c r="H375" s="83"/>
      <c r="I375" t="s">
        <v>21</v>
      </c>
      <c r="J375" t="s">
        <v>694</v>
      </c>
      <c r="K375" t="s">
        <v>694</v>
      </c>
      <c r="L375" t="s">
        <v>694</v>
      </c>
      <c r="M375" t="s">
        <v>694</v>
      </c>
      <c r="N375" t="s">
        <v>694</v>
      </c>
    </row>
    <row r="376" spans="1:14" ht="24" customHeight="1">
      <c r="A376" t="s">
        <v>443</v>
      </c>
      <c r="B376" s="83" t="s">
        <v>25</v>
      </c>
      <c r="C376" s="83"/>
      <c r="D376" s="83"/>
      <c r="E376" s="83"/>
      <c r="F376" s="83"/>
      <c r="G376" s="83"/>
      <c r="H376" s="83"/>
      <c r="I376" t="s">
        <v>21</v>
      </c>
      <c r="J376" t="s">
        <v>694</v>
      </c>
      <c r="K376" t="s">
        <v>694</v>
      </c>
      <c r="L376" t="s">
        <v>694</v>
      </c>
      <c r="M376" t="s">
        <v>694</v>
      </c>
      <c r="N376" t="s">
        <v>694</v>
      </c>
    </row>
    <row r="377" spans="1:14" ht="24" customHeight="1">
      <c r="A377" t="s">
        <v>444</v>
      </c>
      <c r="B377" s="83" t="s">
        <v>27</v>
      </c>
      <c r="C377" s="83"/>
      <c r="D377" s="83"/>
      <c r="E377" s="83"/>
      <c r="F377" s="83"/>
      <c r="G377" s="83"/>
      <c r="H377" s="83"/>
      <c r="I377" t="s">
        <v>21</v>
      </c>
      <c r="J377" t="s">
        <v>694</v>
      </c>
      <c r="K377" t="s">
        <v>694</v>
      </c>
      <c r="L377" t="s">
        <v>694</v>
      </c>
      <c r="M377" t="s">
        <v>694</v>
      </c>
      <c r="N377" t="s">
        <v>694</v>
      </c>
    </row>
    <row r="378" spans="1:14" ht="24" customHeight="1">
      <c r="A378" t="s">
        <v>445</v>
      </c>
      <c r="B378" s="83" t="s">
        <v>29</v>
      </c>
      <c r="C378" s="83"/>
      <c r="D378" s="83"/>
      <c r="E378" s="83"/>
      <c r="F378" s="83"/>
      <c r="G378" s="83"/>
      <c r="H378" s="83"/>
      <c r="I378" t="s">
        <v>21</v>
      </c>
      <c r="J378" t="s">
        <v>694</v>
      </c>
      <c r="K378" t="s">
        <v>694</v>
      </c>
      <c r="L378" t="s">
        <v>694</v>
      </c>
      <c r="M378" t="s">
        <v>694</v>
      </c>
      <c r="N378" t="s">
        <v>694</v>
      </c>
    </row>
    <row r="379" spans="1:14">
      <c r="A379" t="s">
        <v>446</v>
      </c>
      <c r="B379" s="83" t="s">
        <v>447</v>
      </c>
      <c r="C379" s="83"/>
      <c r="D379" s="83"/>
      <c r="E379" s="83"/>
      <c r="F379" s="83"/>
      <c r="G379" s="83"/>
      <c r="H379" s="83"/>
      <c r="I379" t="s">
        <v>21</v>
      </c>
      <c r="J379" t="s">
        <v>694</v>
      </c>
      <c r="K379" t="s">
        <v>694</v>
      </c>
      <c r="L379" t="s">
        <v>694</v>
      </c>
      <c r="M379" t="s">
        <v>694</v>
      </c>
      <c r="N379" t="s">
        <v>694</v>
      </c>
    </row>
    <row r="380" spans="1:14">
      <c r="A380" t="s">
        <v>448</v>
      </c>
      <c r="B380" s="83" t="s">
        <v>449</v>
      </c>
      <c r="C380" s="83"/>
      <c r="D380" s="83"/>
      <c r="E380" s="83"/>
      <c r="F380" s="83"/>
      <c r="G380" s="83"/>
      <c r="H380" s="83"/>
      <c r="I380" t="s">
        <v>21</v>
      </c>
      <c r="J380">
        <v>4.5991699999999991</v>
      </c>
      <c r="K380" t="s">
        <v>694</v>
      </c>
      <c r="L380" t="s">
        <v>694</v>
      </c>
      <c r="M380" t="s">
        <v>694</v>
      </c>
      <c r="N380" t="s">
        <v>694</v>
      </c>
    </row>
    <row r="381" spans="1:14">
      <c r="A381" t="s">
        <v>450</v>
      </c>
      <c r="B381" s="83" t="s">
        <v>451</v>
      </c>
      <c r="C381" s="83"/>
      <c r="D381" s="83"/>
      <c r="E381" s="83"/>
      <c r="F381" s="83"/>
      <c r="G381" s="83"/>
      <c r="H381" s="83"/>
      <c r="I381" t="s">
        <v>21</v>
      </c>
      <c r="J381" t="s">
        <v>694</v>
      </c>
      <c r="K381" t="s">
        <v>694</v>
      </c>
      <c r="L381" t="s">
        <v>694</v>
      </c>
      <c r="M381" t="s">
        <v>694</v>
      </c>
      <c r="N381" t="s">
        <v>694</v>
      </c>
    </row>
    <row r="382" spans="1:14">
      <c r="A382" t="s">
        <v>452</v>
      </c>
      <c r="B382" s="83" t="s">
        <v>453</v>
      </c>
      <c r="C382" s="83"/>
      <c r="D382" s="83"/>
      <c r="E382" s="83"/>
      <c r="F382" s="83"/>
      <c r="G382" s="83"/>
      <c r="H382" s="83"/>
      <c r="I382" t="s">
        <v>21</v>
      </c>
      <c r="J382" t="s">
        <v>694</v>
      </c>
      <c r="K382" t="s">
        <v>694</v>
      </c>
      <c r="L382" t="s">
        <v>694</v>
      </c>
      <c r="M382" t="s">
        <v>694</v>
      </c>
      <c r="N382" t="s">
        <v>694</v>
      </c>
    </row>
    <row r="383" spans="1:14" ht="24" customHeight="1">
      <c r="A383" t="s">
        <v>454</v>
      </c>
      <c r="B383" s="83" t="s">
        <v>455</v>
      </c>
      <c r="C383" s="83"/>
      <c r="D383" s="83"/>
      <c r="E383" s="83"/>
      <c r="F383" s="83"/>
      <c r="G383" s="83"/>
      <c r="H383" s="83"/>
      <c r="I383" t="s">
        <v>21</v>
      </c>
      <c r="J383" t="s">
        <v>694</v>
      </c>
      <c r="K383" t="s">
        <v>694</v>
      </c>
      <c r="L383" t="s">
        <v>694</v>
      </c>
      <c r="M383" t="s">
        <v>694</v>
      </c>
      <c r="N383" t="s">
        <v>694</v>
      </c>
    </row>
    <row r="384" spans="1:14">
      <c r="A384" t="s">
        <v>456</v>
      </c>
      <c r="B384" s="83" t="s">
        <v>457</v>
      </c>
      <c r="C384" s="83"/>
      <c r="D384" s="83"/>
      <c r="E384" s="83"/>
      <c r="F384" s="83"/>
      <c r="G384" s="83"/>
      <c r="H384" s="83"/>
      <c r="I384" t="s">
        <v>21</v>
      </c>
      <c r="J384" t="s">
        <v>694</v>
      </c>
      <c r="K384" t="s">
        <v>694</v>
      </c>
      <c r="L384" t="s">
        <v>694</v>
      </c>
      <c r="M384" t="s">
        <v>694</v>
      </c>
      <c r="N384" t="s">
        <v>694</v>
      </c>
    </row>
    <row r="385" spans="1:14">
      <c r="A385" t="s">
        <v>458</v>
      </c>
      <c r="B385" s="83" t="s">
        <v>459</v>
      </c>
      <c r="C385" s="83"/>
      <c r="D385" s="83"/>
      <c r="E385" s="83"/>
      <c r="F385" s="83"/>
      <c r="G385" s="83"/>
      <c r="H385" s="83"/>
      <c r="I385" t="s">
        <v>21</v>
      </c>
      <c r="J385" t="s">
        <v>694</v>
      </c>
      <c r="K385" t="s">
        <v>694</v>
      </c>
      <c r="L385" t="s">
        <v>694</v>
      </c>
      <c r="M385" t="s">
        <v>694</v>
      </c>
      <c r="N385" t="s">
        <v>694</v>
      </c>
    </row>
    <row r="386" spans="1:14">
      <c r="A386" t="s">
        <v>460</v>
      </c>
      <c r="B386" s="83" t="s">
        <v>457</v>
      </c>
      <c r="C386" s="83"/>
      <c r="D386" s="83"/>
      <c r="E386" s="83"/>
      <c r="F386" s="83"/>
      <c r="G386" s="83"/>
      <c r="H386" s="83"/>
      <c r="I386" t="s">
        <v>21</v>
      </c>
      <c r="J386" t="s">
        <v>694</v>
      </c>
      <c r="K386" t="s">
        <v>694</v>
      </c>
      <c r="L386" t="s">
        <v>694</v>
      </c>
      <c r="M386" t="s">
        <v>694</v>
      </c>
      <c r="N386" t="s">
        <v>694</v>
      </c>
    </row>
    <row r="387" spans="1:14">
      <c r="A387" t="s">
        <v>461</v>
      </c>
      <c r="B387" s="83" t="s">
        <v>462</v>
      </c>
      <c r="C387" s="83"/>
      <c r="D387" s="83"/>
      <c r="E387" s="83"/>
      <c r="F387" s="83"/>
      <c r="G387" s="83"/>
      <c r="H387" s="83"/>
      <c r="I387" t="s">
        <v>21</v>
      </c>
      <c r="J387" t="s">
        <v>694</v>
      </c>
      <c r="K387" t="s">
        <v>694</v>
      </c>
      <c r="L387" t="s">
        <v>694</v>
      </c>
      <c r="M387" t="s">
        <v>694</v>
      </c>
      <c r="N387" t="s">
        <v>694</v>
      </c>
    </row>
    <row r="388" spans="1:14">
      <c r="A388" t="s">
        <v>463</v>
      </c>
      <c r="B388" s="83" t="s">
        <v>272</v>
      </c>
      <c r="C388" s="83"/>
      <c r="D388" s="83"/>
      <c r="E388" s="83"/>
      <c r="F388" s="83"/>
      <c r="G388" s="83"/>
      <c r="H388" s="83"/>
      <c r="I388" t="s">
        <v>21</v>
      </c>
      <c r="J388" t="s">
        <v>694</v>
      </c>
      <c r="K388" t="s">
        <v>694</v>
      </c>
      <c r="L388" t="s">
        <v>694</v>
      </c>
      <c r="M388" t="s">
        <v>694</v>
      </c>
      <c r="N388" t="s">
        <v>694</v>
      </c>
    </row>
    <row r="389" spans="1:14" ht="24" customHeight="1">
      <c r="A389" t="s">
        <v>464</v>
      </c>
      <c r="B389" s="83" t="s">
        <v>465</v>
      </c>
      <c r="C389" s="83"/>
      <c r="D389" s="83"/>
      <c r="E389" s="83"/>
      <c r="F389" s="83"/>
      <c r="G389" s="83"/>
      <c r="H389" s="83"/>
      <c r="I389" t="s">
        <v>21</v>
      </c>
      <c r="J389" t="s">
        <v>694</v>
      </c>
      <c r="K389" t="s">
        <v>694</v>
      </c>
      <c r="L389" t="s">
        <v>694</v>
      </c>
      <c r="M389" t="s">
        <v>694</v>
      </c>
      <c r="N389" t="s">
        <v>694</v>
      </c>
    </row>
    <row r="390" spans="1:14" ht="12.75" customHeight="1">
      <c r="A390" t="s">
        <v>466</v>
      </c>
      <c r="B390" s="83" t="s">
        <v>45</v>
      </c>
      <c r="C390" s="83"/>
      <c r="D390" s="83"/>
      <c r="E390" s="83"/>
      <c r="F390" s="83"/>
      <c r="G390" s="83"/>
      <c r="H390" s="83"/>
      <c r="I390" t="s">
        <v>21</v>
      </c>
      <c r="J390" t="s">
        <v>694</v>
      </c>
      <c r="K390" t="s">
        <v>694</v>
      </c>
      <c r="L390" t="s">
        <v>694</v>
      </c>
      <c r="M390" t="s">
        <v>694</v>
      </c>
      <c r="N390" t="s">
        <v>694</v>
      </c>
    </row>
    <row r="391" spans="1:14" ht="12.75" customHeight="1">
      <c r="A391" t="s">
        <v>467</v>
      </c>
      <c r="B391" s="83" t="s">
        <v>47</v>
      </c>
      <c r="C391" s="83"/>
      <c r="D391" s="83"/>
      <c r="E391" s="83"/>
      <c r="F391" s="83"/>
      <c r="G391" s="83"/>
      <c r="H391" s="83"/>
      <c r="I391" t="s">
        <v>21</v>
      </c>
      <c r="J391" t="s">
        <v>694</v>
      </c>
      <c r="K391" t="s">
        <v>694</v>
      </c>
      <c r="L391" t="s">
        <v>694</v>
      </c>
      <c r="M391" t="s">
        <v>694</v>
      </c>
      <c r="N391" t="s">
        <v>694</v>
      </c>
    </row>
    <row r="392" spans="1:14" ht="24" customHeight="1">
      <c r="A392" t="s">
        <v>26</v>
      </c>
      <c r="B392" s="83" t="s">
        <v>468</v>
      </c>
      <c r="C392" s="83"/>
      <c r="D392" s="83"/>
      <c r="E392" s="83"/>
      <c r="F392" s="83"/>
      <c r="G392" s="83"/>
      <c r="H392" s="83"/>
      <c r="I392" t="s">
        <v>21</v>
      </c>
      <c r="J392" t="s">
        <v>694</v>
      </c>
      <c r="K392" t="s">
        <v>694</v>
      </c>
      <c r="L392" t="s">
        <v>694</v>
      </c>
      <c r="M392" t="s">
        <v>694</v>
      </c>
      <c r="N392" t="s">
        <v>694</v>
      </c>
    </row>
    <row r="393" spans="1:14" ht="24" customHeight="1">
      <c r="A393" t="s">
        <v>469</v>
      </c>
      <c r="B393" s="83" t="s">
        <v>25</v>
      </c>
      <c r="C393" s="83"/>
      <c r="D393" s="83"/>
      <c r="E393" s="83"/>
      <c r="F393" s="83"/>
      <c r="G393" s="83"/>
      <c r="H393" s="83"/>
      <c r="I393" t="s">
        <v>21</v>
      </c>
      <c r="J393" t="s">
        <v>694</v>
      </c>
      <c r="K393" t="s">
        <v>694</v>
      </c>
      <c r="L393" t="s">
        <v>694</v>
      </c>
      <c r="M393" t="s">
        <v>694</v>
      </c>
      <c r="N393" t="s">
        <v>694</v>
      </c>
    </row>
    <row r="394" spans="1:14" ht="24" customHeight="1">
      <c r="A394" t="s">
        <v>470</v>
      </c>
      <c r="B394" s="83" t="s">
        <v>27</v>
      </c>
      <c r="C394" s="83"/>
      <c r="D394" s="83"/>
      <c r="E394" s="83"/>
      <c r="F394" s="83"/>
      <c r="G394" s="83"/>
      <c r="H394" s="83"/>
      <c r="I394" t="s">
        <v>21</v>
      </c>
      <c r="J394" t="s">
        <v>694</v>
      </c>
      <c r="K394" t="s">
        <v>694</v>
      </c>
      <c r="L394" t="s">
        <v>694</v>
      </c>
      <c r="M394" t="s">
        <v>694</v>
      </c>
      <c r="N394" t="s">
        <v>694</v>
      </c>
    </row>
    <row r="395" spans="1:14" ht="24" customHeight="1">
      <c r="A395" t="s">
        <v>471</v>
      </c>
      <c r="B395" s="83" t="s">
        <v>29</v>
      </c>
      <c r="C395" s="83"/>
      <c r="D395" s="83"/>
      <c r="E395" s="83"/>
      <c r="F395" s="83"/>
      <c r="G395" s="83"/>
      <c r="H395" s="83"/>
      <c r="I395" t="s">
        <v>21</v>
      </c>
      <c r="J395" t="s">
        <v>694</v>
      </c>
      <c r="K395" t="s">
        <v>694</v>
      </c>
      <c r="L395" t="s">
        <v>694</v>
      </c>
      <c r="M395" t="s">
        <v>694</v>
      </c>
      <c r="N395" t="s">
        <v>694</v>
      </c>
    </row>
    <row r="396" spans="1:14">
      <c r="A396" t="s">
        <v>28</v>
      </c>
      <c r="B396" s="83" t="s">
        <v>472</v>
      </c>
      <c r="C396" s="83"/>
      <c r="D396" s="83"/>
      <c r="E396" s="83"/>
      <c r="F396" s="83"/>
      <c r="G396" s="83"/>
      <c r="H396" s="83"/>
      <c r="I396" t="s">
        <v>21</v>
      </c>
      <c r="J396" t="s">
        <v>694</v>
      </c>
      <c r="K396" t="s">
        <v>694</v>
      </c>
      <c r="L396" t="s">
        <v>694</v>
      </c>
      <c r="M396" t="s">
        <v>694</v>
      </c>
      <c r="N396" t="s">
        <v>694</v>
      </c>
    </row>
    <row r="397" spans="1:14">
      <c r="A397" t="s">
        <v>30</v>
      </c>
      <c r="B397" s="83" t="s">
        <v>473</v>
      </c>
      <c r="C397" s="83"/>
      <c r="D397" s="83"/>
      <c r="E397" s="83"/>
      <c r="F397" s="83"/>
      <c r="G397" s="83"/>
      <c r="H397" s="83"/>
      <c r="I397" t="s">
        <v>21</v>
      </c>
      <c r="J397">
        <v>0.53105000000000002</v>
      </c>
      <c r="K397" t="s">
        <v>694</v>
      </c>
      <c r="L397" t="s">
        <v>694</v>
      </c>
      <c r="M397" t="s">
        <v>694</v>
      </c>
      <c r="N397" t="s">
        <v>694</v>
      </c>
    </row>
    <row r="398" spans="1:14">
      <c r="A398" t="s">
        <v>474</v>
      </c>
      <c r="B398" s="83" t="s">
        <v>475</v>
      </c>
      <c r="C398" s="83"/>
      <c r="D398" s="83"/>
      <c r="E398" s="83"/>
      <c r="F398" s="83"/>
      <c r="G398" s="83"/>
      <c r="H398" s="83"/>
      <c r="I398" t="s">
        <v>21</v>
      </c>
      <c r="J398">
        <v>0.53105000000000002</v>
      </c>
      <c r="K398" t="s">
        <v>694</v>
      </c>
      <c r="L398" t="s">
        <v>694</v>
      </c>
      <c r="M398" t="s">
        <v>694</v>
      </c>
      <c r="N398" t="s">
        <v>694</v>
      </c>
    </row>
    <row r="399" spans="1:14">
      <c r="A399" t="s">
        <v>476</v>
      </c>
      <c r="B399" s="83" t="s">
        <v>477</v>
      </c>
      <c r="C399" s="83"/>
      <c r="D399" s="83"/>
      <c r="E399" s="83"/>
      <c r="F399" s="83"/>
      <c r="G399" s="83"/>
      <c r="H399" s="83"/>
      <c r="I399" t="s">
        <v>21</v>
      </c>
      <c r="J399" t="s">
        <v>694</v>
      </c>
      <c r="K399" t="s">
        <v>694</v>
      </c>
      <c r="L399" t="s">
        <v>694</v>
      </c>
      <c r="M399" t="s">
        <v>694</v>
      </c>
      <c r="N399" t="s">
        <v>694</v>
      </c>
    </row>
    <row r="400" spans="1:14" ht="24" customHeight="1">
      <c r="A400" t="s">
        <v>478</v>
      </c>
      <c r="B400" s="83" t="s">
        <v>25</v>
      </c>
      <c r="C400" s="83"/>
      <c r="D400" s="83"/>
      <c r="E400" s="83"/>
      <c r="F400" s="83"/>
      <c r="G400" s="83"/>
      <c r="H400" s="83"/>
      <c r="I400" t="s">
        <v>21</v>
      </c>
      <c r="J400" t="s">
        <v>694</v>
      </c>
      <c r="K400" t="s">
        <v>694</v>
      </c>
      <c r="L400" t="s">
        <v>694</v>
      </c>
      <c r="M400" t="s">
        <v>694</v>
      </c>
      <c r="N400" t="s">
        <v>694</v>
      </c>
    </row>
    <row r="401" spans="1:14" ht="24" customHeight="1">
      <c r="A401" t="s">
        <v>479</v>
      </c>
      <c r="B401" s="83" t="s">
        <v>27</v>
      </c>
      <c r="C401" s="83"/>
      <c r="D401" s="83"/>
      <c r="E401" s="83"/>
      <c r="F401" s="83"/>
      <c r="G401" s="83"/>
      <c r="H401" s="83"/>
      <c r="I401" t="s">
        <v>21</v>
      </c>
      <c r="J401" t="s">
        <v>694</v>
      </c>
      <c r="K401" t="s">
        <v>694</v>
      </c>
      <c r="L401" t="s">
        <v>694</v>
      </c>
      <c r="M401" t="s">
        <v>694</v>
      </c>
      <c r="N401" t="s">
        <v>694</v>
      </c>
    </row>
    <row r="402" spans="1:14" ht="24" customHeight="1">
      <c r="A402" t="s">
        <v>480</v>
      </c>
      <c r="B402" s="83" t="s">
        <v>29</v>
      </c>
      <c r="C402" s="83"/>
      <c r="D402" s="83"/>
      <c r="E402" s="83"/>
      <c r="F402" s="83"/>
      <c r="G402" s="83"/>
      <c r="H402" s="83"/>
      <c r="I402" t="s">
        <v>21</v>
      </c>
      <c r="J402" t="s">
        <v>694</v>
      </c>
      <c r="K402" t="s">
        <v>694</v>
      </c>
      <c r="L402" t="s">
        <v>694</v>
      </c>
      <c r="M402" t="s">
        <v>694</v>
      </c>
      <c r="N402" t="s">
        <v>694</v>
      </c>
    </row>
    <row r="403" spans="1:14">
      <c r="A403" t="s">
        <v>481</v>
      </c>
      <c r="B403" s="83" t="s">
        <v>258</v>
      </c>
      <c r="C403" s="83"/>
      <c r="D403" s="83"/>
      <c r="E403" s="83"/>
      <c r="F403" s="83"/>
      <c r="G403" s="83"/>
      <c r="H403" s="83"/>
      <c r="I403" t="s">
        <v>21</v>
      </c>
      <c r="J403" t="s">
        <v>694</v>
      </c>
      <c r="K403" t="s">
        <v>694</v>
      </c>
      <c r="L403" t="s">
        <v>694</v>
      </c>
      <c r="M403" t="s">
        <v>694</v>
      </c>
      <c r="N403" t="s">
        <v>694</v>
      </c>
    </row>
    <row r="404" spans="1:14">
      <c r="A404" t="s">
        <v>482</v>
      </c>
      <c r="B404" s="83" t="s">
        <v>261</v>
      </c>
      <c r="C404" s="83"/>
      <c r="D404" s="83"/>
      <c r="E404" s="83"/>
      <c r="F404" s="83"/>
      <c r="G404" s="83"/>
      <c r="H404" s="83"/>
      <c r="I404" t="s">
        <v>21</v>
      </c>
      <c r="J404">
        <v>0.38467020918032802</v>
      </c>
      <c r="K404" t="s">
        <v>694</v>
      </c>
      <c r="L404" t="s">
        <v>694</v>
      </c>
      <c r="M404" t="s">
        <v>694</v>
      </c>
      <c r="N404" t="s">
        <v>694</v>
      </c>
    </row>
    <row r="405" spans="1:14">
      <c r="A405" t="s">
        <v>483</v>
      </c>
      <c r="B405" s="83" t="s">
        <v>264</v>
      </c>
      <c r="C405" s="83"/>
      <c r="D405" s="83"/>
      <c r="E405" s="83"/>
      <c r="F405" s="83"/>
      <c r="G405" s="83"/>
      <c r="H405" s="83"/>
      <c r="I405" t="s">
        <v>21</v>
      </c>
      <c r="J405" t="s">
        <v>694</v>
      </c>
      <c r="K405" t="s">
        <v>694</v>
      </c>
      <c r="L405" t="s">
        <v>694</v>
      </c>
      <c r="M405" t="s">
        <v>694</v>
      </c>
      <c r="N405" t="s">
        <v>694</v>
      </c>
    </row>
    <row r="406" spans="1:14">
      <c r="A406" t="s">
        <v>484</v>
      </c>
      <c r="B406" s="83" t="s">
        <v>270</v>
      </c>
      <c r="C406" s="83"/>
      <c r="D406" s="83"/>
      <c r="E406" s="83"/>
      <c r="F406" s="83"/>
      <c r="G406" s="83"/>
      <c r="H406" s="83"/>
      <c r="I406" t="s">
        <v>21</v>
      </c>
      <c r="J406" t="s">
        <v>694</v>
      </c>
      <c r="K406" t="s">
        <v>694</v>
      </c>
      <c r="L406" t="s">
        <v>694</v>
      </c>
      <c r="M406" t="s">
        <v>694</v>
      </c>
      <c r="N406" t="s">
        <v>694</v>
      </c>
    </row>
    <row r="407" spans="1:14">
      <c r="A407" t="s">
        <v>485</v>
      </c>
      <c r="B407" s="83" t="s">
        <v>272</v>
      </c>
      <c r="C407" s="83"/>
      <c r="D407" s="83"/>
      <c r="E407" s="83"/>
      <c r="F407" s="83"/>
      <c r="G407" s="83"/>
      <c r="H407" s="83"/>
      <c r="I407" t="s">
        <v>21</v>
      </c>
      <c r="J407" t="s">
        <v>694</v>
      </c>
      <c r="K407" t="s">
        <v>694</v>
      </c>
      <c r="L407" t="s">
        <v>694</v>
      </c>
      <c r="M407" t="s">
        <v>694</v>
      </c>
      <c r="N407" t="s">
        <v>694</v>
      </c>
    </row>
    <row r="408" spans="1:14" ht="24" customHeight="1">
      <c r="A408" t="s">
        <v>486</v>
      </c>
      <c r="B408" s="83" t="s">
        <v>275</v>
      </c>
      <c r="C408" s="83"/>
      <c r="D408" s="83"/>
      <c r="E408" s="83"/>
      <c r="F408" s="83"/>
      <c r="G408" s="83"/>
      <c r="H408" s="83"/>
      <c r="I408" t="s">
        <v>21</v>
      </c>
      <c r="J408" t="s">
        <v>694</v>
      </c>
      <c r="K408" t="s">
        <v>694</v>
      </c>
      <c r="L408" t="s">
        <v>694</v>
      </c>
      <c r="M408" t="s">
        <v>694</v>
      </c>
      <c r="N408" t="s">
        <v>694</v>
      </c>
    </row>
    <row r="409" spans="1:14">
      <c r="A409" t="s">
        <v>487</v>
      </c>
      <c r="B409" s="83" t="s">
        <v>45</v>
      </c>
      <c r="C409" s="83"/>
      <c r="D409" s="83"/>
      <c r="E409" s="83"/>
      <c r="F409" s="83"/>
      <c r="G409" s="83"/>
      <c r="H409" s="83"/>
      <c r="I409" t="s">
        <v>21</v>
      </c>
      <c r="J409" t="s">
        <v>694</v>
      </c>
      <c r="K409" t="s">
        <v>694</v>
      </c>
      <c r="L409" t="s">
        <v>694</v>
      </c>
      <c r="M409" t="s">
        <v>694</v>
      </c>
      <c r="N409" t="s">
        <v>694</v>
      </c>
    </row>
    <row r="410" spans="1:14">
      <c r="A410" t="s">
        <v>488</v>
      </c>
      <c r="B410" s="83" t="s">
        <v>47</v>
      </c>
      <c r="C410" s="83"/>
      <c r="D410" s="83"/>
      <c r="E410" s="83"/>
      <c r="F410" s="83"/>
      <c r="G410" s="83"/>
      <c r="H410" s="83"/>
      <c r="I410" t="s">
        <v>21</v>
      </c>
      <c r="J410" t="s">
        <v>694</v>
      </c>
      <c r="K410" t="s">
        <v>694</v>
      </c>
      <c r="L410" t="s">
        <v>694</v>
      </c>
      <c r="M410" t="s">
        <v>694</v>
      </c>
      <c r="N410" t="s">
        <v>694</v>
      </c>
    </row>
    <row r="411" spans="1:14">
      <c r="A411" t="s">
        <v>489</v>
      </c>
      <c r="B411" s="83" t="s">
        <v>490</v>
      </c>
      <c r="C411" s="83"/>
      <c r="D411" s="83"/>
      <c r="E411" s="83"/>
      <c r="F411" s="83"/>
      <c r="G411" s="83"/>
      <c r="H411" s="83"/>
      <c r="I411" t="s">
        <v>21</v>
      </c>
      <c r="J411">
        <v>0.14637979081967201</v>
      </c>
      <c r="K411" t="s">
        <v>694</v>
      </c>
      <c r="L411" t="s">
        <v>694</v>
      </c>
      <c r="M411" t="s">
        <v>694</v>
      </c>
      <c r="N411" t="s">
        <v>694</v>
      </c>
    </row>
    <row r="412" spans="1:14">
      <c r="A412" t="s">
        <v>491</v>
      </c>
      <c r="B412" s="83" t="s">
        <v>492</v>
      </c>
      <c r="C412" s="83"/>
      <c r="D412" s="83"/>
      <c r="E412" s="83"/>
      <c r="F412" s="83"/>
      <c r="G412" s="83"/>
      <c r="H412" s="83"/>
      <c r="I412" t="s">
        <v>21</v>
      </c>
      <c r="J412" t="s">
        <v>694</v>
      </c>
      <c r="K412" t="s">
        <v>694</v>
      </c>
      <c r="L412" t="s">
        <v>694</v>
      </c>
      <c r="M412" t="s">
        <v>694</v>
      </c>
      <c r="N412" t="s">
        <v>694</v>
      </c>
    </row>
    <row r="413" spans="1:14">
      <c r="A413" t="s">
        <v>493</v>
      </c>
      <c r="B413" s="83" t="s">
        <v>477</v>
      </c>
      <c r="C413" s="83"/>
      <c r="D413" s="83"/>
      <c r="E413" s="83"/>
      <c r="F413" s="83"/>
      <c r="G413" s="83"/>
      <c r="H413" s="83"/>
      <c r="I413" t="s">
        <v>21</v>
      </c>
      <c r="J413" t="s">
        <v>694</v>
      </c>
      <c r="K413" t="s">
        <v>694</v>
      </c>
      <c r="L413" t="s">
        <v>694</v>
      </c>
      <c r="M413" t="s">
        <v>694</v>
      </c>
      <c r="N413" t="s">
        <v>694</v>
      </c>
    </row>
    <row r="414" spans="1:14" ht="24" customHeight="1">
      <c r="A414" t="s">
        <v>494</v>
      </c>
      <c r="B414" s="83" t="s">
        <v>25</v>
      </c>
      <c r="C414" s="83"/>
      <c r="D414" s="83"/>
      <c r="E414" s="83"/>
      <c r="F414" s="83"/>
      <c r="G414" s="83"/>
      <c r="H414" s="83"/>
      <c r="I414" t="s">
        <v>21</v>
      </c>
      <c r="J414" t="s">
        <v>694</v>
      </c>
      <c r="K414" t="s">
        <v>694</v>
      </c>
      <c r="L414" t="s">
        <v>694</v>
      </c>
      <c r="M414" t="s">
        <v>694</v>
      </c>
      <c r="N414" t="s">
        <v>694</v>
      </c>
    </row>
    <row r="415" spans="1:14" ht="24" customHeight="1">
      <c r="A415" t="s">
        <v>495</v>
      </c>
      <c r="B415" s="83" t="s">
        <v>27</v>
      </c>
      <c r="C415" s="83"/>
      <c r="D415" s="83"/>
      <c r="E415" s="83"/>
      <c r="F415" s="83"/>
      <c r="G415" s="83"/>
      <c r="H415" s="83"/>
      <c r="I415" t="s">
        <v>21</v>
      </c>
      <c r="J415" t="s">
        <v>694</v>
      </c>
      <c r="K415" t="s">
        <v>694</v>
      </c>
      <c r="L415" t="s">
        <v>694</v>
      </c>
      <c r="M415" t="s">
        <v>694</v>
      </c>
      <c r="N415" t="s">
        <v>694</v>
      </c>
    </row>
    <row r="416" spans="1:14" ht="24" customHeight="1">
      <c r="A416" t="s">
        <v>495</v>
      </c>
      <c r="B416" s="83" t="s">
        <v>29</v>
      </c>
      <c r="C416" s="83"/>
      <c r="D416" s="83"/>
      <c r="E416" s="83"/>
      <c r="F416" s="83"/>
      <c r="G416" s="83"/>
      <c r="H416" s="83"/>
      <c r="I416" t="s">
        <v>21</v>
      </c>
      <c r="J416" t="s">
        <v>694</v>
      </c>
      <c r="K416" t="s">
        <v>694</v>
      </c>
      <c r="L416" t="s">
        <v>694</v>
      </c>
      <c r="M416" t="s">
        <v>694</v>
      </c>
      <c r="N416" t="s">
        <v>694</v>
      </c>
    </row>
    <row r="417" spans="1:14">
      <c r="A417" t="s">
        <v>496</v>
      </c>
      <c r="B417" s="83" t="s">
        <v>258</v>
      </c>
      <c r="C417" s="83"/>
      <c r="D417" s="83"/>
      <c r="E417" s="83"/>
      <c r="F417" s="83"/>
      <c r="G417" s="83"/>
      <c r="H417" s="83"/>
      <c r="I417" t="s">
        <v>21</v>
      </c>
      <c r="J417" t="s">
        <v>694</v>
      </c>
      <c r="K417" t="s">
        <v>694</v>
      </c>
      <c r="L417" t="s">
        <v>694</v>
      </c>
      <c r="M417" t="s">
        <v>694</v>
      </c>
      <c r="N417" t="s">
        <v>694</v>
      </c>
    </row>
    <row r="418" spans="1:14">
      <c r="A418" t="s">
        <v>497</v>
      </c>
      <c r="B418" s="83" t="s">
        <v>261</v>
      </c>
      <c r="C418" s="83"/>
      <c r="D418" s="83"/>
      <c r="E418" s="83"/>
      <c r="F418" s="83"/>
      <c r="G418" s="83"/>
      <c r="H418" s="83"/>
      <c r="I418" t="s">
        <v>21</v>
      </c>
      <c r="J418" t="s">
        <v>694</v>
      </c>
      <c r="K418" t="s">
        <v>694</v>
      </c>
      <c r="L418" t="s">
        <v>694</v>
      </c>
      <c r="M418" t="s">
        <v>694</v>
      </c>
      <c r="N418" t="s">
        <v>694</v>
      </c>
    </row>
    <row r="419" spans="1:14">
      <c r="A419" t="s">
        <v>498</v>
      </c>
      <c r="B419" s="83" t="s">
        <v>264</v>
      </c>
      <c r="C419" s="83"/>
      <c r="D419" s="83"/>
      <c r="E419" s="83"/>
      <c r="F419" s="83"/>
      <c r="G419" s="83"/>
      <c r="H419" s="83"/>
      <c r="I419" t="s">
        <v>21</v>
      </c>
      <c r="J419" t="s">
        <v>694</v>
      </c>
      <c r="K419" t="s">
        <v>694</v>
      </c>
      <c r="L419" t="s">
        <v>694</v>
      </c>
      <c r="M419" t="s">
        <v>694</v>
      </c>
      <c r="N419" t="s">
        <v>694</v>
      </c>
    </row>
    <row r="420" spans="1:14">
      <c r="A420" t="s">
        <v>499</v>
      </c>
      <c r="B420" s="83" t="s">
        <v>270</v>
      </c>
      <c r="C420" s="83"/>
      <c r="D420" s="83"/>
      <c r="E420" s="83"/>
      <c r="F420" s="83"/>
      <c r="G420" s="83"/>
      <c r="H420" s="83"/>
      <c r="I420" t="s">
        <v>21</v>
      </c>
      <c r="J420" t="s">
        <v>694</v>
      </c>
      <c r="K420" t="s">
        <v>694</v>
      </c>
      <c r="L420" t="s">
        <v>694</v>
      </c>
      <c r="M420" t="s">
        <v>694</v>
      </c>
      <c r="N420" t="s">
        <v>694</v>
      </c>
    </row>
    <row r="421" spans="1:14">
      <c r="A421" t="s">
        <v>500</v>
      </c>
      <c r="B421" s="83" t="s">
        <v>272</v>
      </c>
      <c r="C421" s="83"/>
      <c r="D421" s="83"/>
      <c r="E421" s="83"/>
      <c r="F421" s="83"/>
      <c r="G421" s="83"/>
      <c r="H421" s="83"/>
      <c r="I421" t="s">
        <v>21</v>
      </c>
      <c r="J421" t="s">
        <v>694</v>
      </c>
      <c r="K421" t="s">
        <v>694</v>
      </c>
      <c r="L421" t="s">
        <v>694</v>
      </c>
      <c r="M421" t="s">
        <v>694</v>
      </c>
      <c r="N421" t="s">
        <v>694</v>
      </c>
    </row>
    <row r="422" spans="1:14" ht="24" customHeight="1">
      <c r="A422" t="s">
        <v>501</v>
      </c>
      <c r="B422" s="83" t="s">
        <v>275</v>
      </c>
      <c r="C422" s="83"/>
      <c r="D422" s="83"/>
      <c r="E422" s="83"/>
      <c r="F422" s="83"/>
      <c r="G422" s="83"/>
      <c r="H422" s="83"/>
      <c r="I422" t="s">
        <v>21</v>
      </c>
      <c r="J422" t="s">
        <v>694</v>
      </c>
      <c r="K422" t="s">
        <v>694</v>
      </c>
      <c r="L422" t="s">
        <v>694</v>
      </c>
      <c r="M422" t="s">
        <v>694</v>
      </c>
      <c r="N422" t="s">
        <v>694</v>
      </c>
    </row>
    <row r="423" spans="1:14">
      <c r="A423" t="s">
        <v>502</v>
      </c>
      <c r="B423" s="83" t="s">
        <v>45</v>
      </c>
      <c r="C423" s="83"/>
      <c r="D423" s="83"/>
      <c r="E423" s="83"/>
      <c r="F423" s="83"/>
      <c r="G423" s="83"/>
      <c r="H423" s="83"/>
      <c r="I423" t="s">
        <v>21</v>
      </c>
      <c r="J423" t="s">
        <v>694</v>
      </c>
      <c r="K423" t="s">
        <v>694</v>
      </c>
      <c r="L423" t="s">
        <v>694</v>
      </c>
      <c r="M423" t="s">
        <v>694</v>
      </c>
      <c r="N423" t="s">
        <v>694</v>
      </c>
    </row>
    <row r="424" spans="1:14">
      <c r="A424" t="s">
        <v>503</v>
      </c>
      <c r="B424" s="83" t="s">
        <v>47</v>
      </c>
      <c r="C424" s="83"/>
      <c r="D424" s="83"/>
      <c r="E424" s="83"/>
      <c r="F424" s="83"/>
      <c r="G424" s="83"/>
      <c r="H424" s="83"/>
      <c r="I424" t="s">
        <v>21</v>
      </c>
      <c r="J424" t="s">
        <v>694</v>
      </c>
      <c r="K424" t="s">
        <v>694</v>
      </c>
      <c r="L424" t="s">
        <v>694</v>
      </c>
      <c r="M424" t="s">
        <v>694</v>
      </c>
      <c r="N424" t="s">
        <v>694</v>
      </c>
    </row>
    <row r="425" spans="1:14">
      <c r="A425" t="s">
        <v>32</v>
      </c>
      <c r="B425" s="83" t="s">
        <v>504</v>
      </c>
      <c r="C425" s="83"/>
      <c r="D425" s="83"/>
      <c r="E425" s="83"/>
      <c r="F425" s="83"/>
      <c r="G425" s="83"/>
      <c r="H425" s="83"/>
      <c r="I425" t="s">
        <v>21</v>
      </c>
      <c r="J425" t="s">
        <v>694</v>
      </c>
      <c r="K425" t="s">
        <v>694</v>
      </c>
      <c r="L425" t="s">
        <v>694</v>
      </c>
      <c r="M425" t="s">
        <v>694</v>
      </c>
      <c r="N425" t="s">
        <v>694</v>
      </c>
    </row>
    <row r="426" spans="1:14">
      <c r="A426" t="s">
        <v>34</v>
      </c>
      <c r="B426" s="83" t="s">
        <v>505</v>
      </c>
      <c r="C426" s="83"/>
      <c r="D426" s="83"/>
      <c r="E426" s="83"/>
      <c r="F426" s="83"/>
      <c r="G426" s="83"/>
      <c r="H426" s="83"/>
      <c r="I426" t="s">
        <v>21</v>
      </c>
      <c r="J426" t="s">
        <v>694</v>
      </c>
      <c r="K426" t="s">
        <v>694</v>
      </c>
      <c r="L426" t="s">
        <v>694</v>
      </c>
      <c r="M426" t="s">
        <v>694</v>
      </c>
      <c r="N426" t="s">
        <v>694</v>
      </c>
    </row>
    <row r="427" spans="1:14">
      <c r="A427" t="s">
        <v>506</v>
      </c>
      <c r="B427" s="83" t="s">
        <v>507</v>
      </c>
      <c r="C427" s="83"/>
      <c r="D427" s="83"/>
      <c r="E427" s="83"/>
      <c r="F427" s="83"/>
      <c r="G427" s="83"/>
      <c r="H427" s="83"/>
      <c r="I427" t="s">
        <v>21</v>
      </c>
      <c r="J427" t="s">
        <v>694</v>
      </c>
      <c r="K427" t="s">
        <v>694</v>
      </c>
      <c r="L427" t="s">
        <v>694</v>
      </c>
      <c r="M427" t="s">
        <v>694</v>
      </c>
      <c r="N427" t="s">
        <v>694</v>
      </c>
    </row>
    <row r="428" spans="1:14">
      <c r="A428" t="s">
        <v>508</v>
      </c>
      <c r="B428" s="83" t="s">
        <v>509</v>
      </c>
      <c r="C428" s="83"/>
      <c r="D428" s="83"/>
      <c r="E428" s="83"/>
      <c r="F428" s="83"/>
      <c r="G428" s="83"/>
      <c r="H428" s="83"/>
      <c r="I428" t="s">
        <v>21</v>
      </c>
      <c r="J428" t="s">
        <v>694</v>
      </c>
      <c r="K428" t="s">
        <v>694</v>
      </c>
      <c r="L428" t="s">
        <v>694</v>
      </c>
      <c r="M428" t="s">
        <v>694</v>
      </c>
      <c r="N428" t="s">
        <v>694</v>
      </c>
    </row>
    <row r="429" spans="1:14">
      <c r="A429" t="s">
        <v>50</v>
      </c>
      <c r="B429" s="83" t="s">
        <v>510</v>
      </c>
      <c r="C429" s="83"/>
      <c r="D429" s="83"/>
      <c r="E429" s="83"/>
      <c r="F429" s="83"/>
      <c r="G429" s="83"/>
      <c r="H429" s="83"/>
      <c r="I429" t="s">
        <v>21</v>
      </c>
      <c r="J429" t="s">
        <v>694</v>
      </c>
      <c r="K429" t="s">
        <v>694</v>
      </c>
      <c r="L429" t="s">
        <v>694</v>
      </c>
      <c r="M429" t="s">
        <v>694</v>
      </c>
      <c r="N429" t="s">
        <v>694</v>
      </c>
    </row>
    <row r="430" spans="1:14">
      <c r="A430" t="s">
        <v>52</v>
      </c>
      <c r="B430" s="83" t="s">
        <v>511</v>
      </c>
      <c r="C430" s="83"/>
      <c r="D430" s="83"/>
      <c r="E430" s="83"/>
      <c r="F430" s="83"/>
      <c r="G430" s="83"/>
      <c r="H430" s="83"/>
      <c r="I430" t="s">
        <v>21</v>
      </c>
      <c r="J430" t="s">
        <v>694</v>
      </c>
      <c r="K430" t="s">
        <v>694</v>
      </c>
      <c r="L430" t="s">
        <v>694</v>
      </c>
      <c r="M430" t="s">
        <v>694</v>
      </c>
      <c r="N430" t="s">
        <v>694</v>
      </c>
    </row>
    <row r="431" spans="1:14">
      <c r="A431" t="s">
        <v>56</v>
      </c>
      <c r="B431" s="83" t="s">
        <v>512</v>
      </c>
      <c r="C431" s="83"/>
      <c r="D431" s="83"/>
      <c r="E431" s="83"/>
      <c r="F431" s="83"/>
      <c r="G431" s="83"/>
      <c r="H431" s="83"/>
      <c r="I431" t="s">
        <v>21</v>
      </c>
      <c r="J431" t="s">
        <v>694</v>
      </c>
      <c r="K431" t="s">
        <v>694</v>
      </c>
      <c r="L431" t="s">
        <v>694</v>
      </c>
      <c r="M431" t="s">
        <v>694</v>
      </c>
      <c r="N431" t="s">
        <v>694</v>
      </c>
    </row>
    <row r="432" spans="1:14">
      <c r="A432" t="s">
        <v>57</v>
      </c>
      <c r="B432" s="83" t="s">
        <v>513</v>
      </c>
      <c r="C432" s="83"/>
      <c r="D432" s="83"/>
      <c r="E432" s="83"/>
      <c r="F432" s="83"/>
      <c r="G432" s="83"/>
      <c r="H432" s="83"/>
      <c r="I432" t="s">
        <v>21</v>
      </c>
      <c r="J432" t="s">
        <v>694</v>
      </c>
      <c r="K432" t="s">
        <v>694</v>
      </c>
      <c r="L432" t="s">
        <v>694</v>
      </c>
      <c r="M432" t="s">
        <v>694</v>
      </c>
      <c r="N432" t="s">
        <v>694</v>
      </c>
    </row>
    <row r="433" spans="1:14">
      <c r="A433" t="s">
        <v>58</v>
      </c>
      <c r="B433" s="83" t="s">
        <v>514</v>
      </c>
      <c r="C433" s="83"/>
      <c r="D433" s="83"/>
      <c r="E433" s="83"/>
      <c r="F433" s="83"/>
      <c r="G433" s="83"/>
      <c r="H433" s="83"/>
      <c r="I433" t="s">
        <v>21</v>
      </c>
      <c r="J433" t="s">
        <v>694</v>
      </c>
      <c r="K433" t="s">
        <v>694</v>
      </c>
      <c r="L433" t="s">
        <v>694</v>
      </c>
      <c r="M433" t="s">
        <v>694</v>
      </c>
      <c r="N433" t="s">
        <v>694</v>
      </c>
    </row>
    <row r="434" spans="1:14">
      <c r="A434" t="s">
        <v>59</v>
      </c>
      <c r="B434" s="83" t="s">
        <v>515</v>
      </c>
      <c r="C434" s="83"/>
      <c r="D434" s="83"/>
      <c r="E434" s="83"/>
      <c r="F434" s="83"/>
      <c r="G434" s="83"/>
      <c r="H434" s="83"/>
      <c r="I434" t="s">
        <v>21</v>
      </c>
      <c r="J434" t="s">
        <v>694</v>
      </c>
      <c r="K434" t="s">
        <v>694</v>
      </c>
      <c r="L434" t="s">
        <v>694</v>
      </c>
      <c r="M434" t="s">
        <v>694</v>
      </c>
      <c r="N434" t="s">
        <v>694</v>
      </c>
    </row>
    <row r="435" spans="1:14">
      <c r="A435" t="s">
        <v>99</v>
      </c>
      <c r="B435" s="83" t="s">
        <v>516</v>
      </c>
      <c r="C435" s="83"/>
      <c r="D435" s="83"/>
      <c r="E435" s="83"/>
      <c r="F435" s="83"/>
      <c r="G435" s="83"/>
      <c r="H435" s="83"/>
      <c r="I435" t="s">
        <v>21</v>
      </c>
      <c r="J435" t="s">
        <v>694</v>
      </c>
      <c r="K435" t="s">
        <v>694</v>
      </c>
      <c r="L435" t="s">
        <v>694</v>
      </c>
      <c r="M435" t="s">
        <v>694</v>
      </c>
      <c r="N435" t="s">
        <v>694</v>
      </c>
    </row>
    <row r="436" spans="1:14" ht="24" customHeight="1">
      <c r="A436" t="s">
        <v>517</v>
      </c>
      <c r="B436" s="83" t="s">
        <v>518</v>
      </c>
      <c r="C436" s="83"/>
      <c r="D436" s="83"/>
      <c r="E436" s="83"/>
      <c r="F436" s="83"/>
      <c r="G436" s="83"/>
      <c r="H436" s="83"/>
      <c r="I436" t="s">
        <v>21</v>
      </c>
      <c r="J436" t="s">
        <v>694</v>
      </c>
      <c r="K436" t="s">
        <v>694</v>
      </c>
      <c r="L436" t="s">
        <v>694</v>
      </c>
      <c r="M436" t="s">
        <v>694</v>
      </c>
      <c r="N436" t="s">
        <v>694</v>
      </c>
    </row>
    <row r="437" spans="1:14">
      <c r="A437" t="s">
        <v>101</v>
      </c>
      <c r="B437" s="83" t="s">
        <v>519</v>
      </c>
      <c r="C437" s="83"/>
      <c r="D437" s="83"/>
      <c r="E437" s="83"/>
      <c r="F437" s="83"/>
      <c r="G437" s="83"/>
      <c r="H437" s="83"/>
      <c r="I437" t="s">
        <v>21</v>
      </c>
      <c r="J437" t="s">
        <v>694</v>
      </c>
      <c r="K437" t="s">
        <v>694</v>
      </c>
      <c r="L437" t="s">
        <v>694</v>
      </c>
      <c r="M437" t="s">
        <v>694</v>
      </c>
      <c r="N437" t="s">
        <v>694</v>
      </c>
    </row>
    <row r="438" spans="1:14" ht="24" customHeight="1">
      <c r="A438" t="s">
        <v>520</v>
      </c>
      <c r="B438" s="83" t="s">
        <v>521</v>
      </c>
      <c r="C438" s="83"/>
      <c r="D438" s="83"/>
      <c r="E438" s="83"/>
      <c r="F438" s="83"/>
      <c r="G438" s="83"/>
      <c r="H438" s="83"/>
      <c r="I438" t="s">
        <v>21</v>
      </c>
      <c r="J438" t="s">
        <v>694</v>
      </c>
      <c r="K438" t="s">
        <v>694</v>
      </c>
      <c r="L438" t="s">
        <v>694</v>
      </c>
      <c r="M438" t="s">
        <v>694</v>
      </c>
      <c r="N438" t="s">
        <v>694</v>
      </c>
    </row>
    <row r="439" spans="1:14">
      <c r="A439" t="s">
        <v>60</v>
      </c>
      <c r="B439" s="83" t="s">
        <v>522</v>
      </c>
      <c r="C439" s="83"/>
      <c r="D439" s="83"/>
      <c r="E439" s="83"/>
      <c r="F439" s="83"/>
      <c r="G439" s="83"/>
      <c r="H439" s="83"/>
      <c r="I439" t="s">
        <v>21</v>
      </c>
      <c r="J439" t="s">
        <v>694</v>
      </c>
      <c r="K439" t="s">
        <v>694</v>
      </c>
      <c r="L439" t="s">
        <v>694</v>
      </c>
      <c r="M439" t="s">
        <v>694</v>
      </c>
      <c r="N439" t="s">
        <v>694</v>
      </c>
    </row>
    <row r="440" spans="1:14">
      <c r="A440" t="s">
        <v>61</v>
      </c>
      <c r="B440" s="83" t="s">
        <v>523</v>
      </c>
      <c r="C440" s="83"/>
      <c r="D440" s="83"/>
      <c r="E440" s="83"/>
      <c r="F440" s="83"/>
      <c r="G440" s="83"/>
      <c r="H440" s="83"/>
      <c r="I440" t="s">
        <v>21</v>
      </c>
      <c r="J440" t="s">
        <v>694</v>
      </c>
      <c r="K440" t="s">
        <v>694</v>
      </c>
      <c r="L440" t="s">
        <v>694</v>
      </c>
      <c r="M440" t="s">
        <v>694</v>
      </c>
      <c r="N440" t="s">
        <v>694</v>
      </c>
    </row>
    <row r="441" spans="1:14">
      <c r="A441" t="s">
        <v>119</v>
      </c>
      <c r="B441" s="83" t="s">
        <v>112</v>
      </c>
      <c r="C441" s="83"/>
      <c r="D441" s="83"/>
      <c r="E441" s="83"/>
      <c r="F441" s="83"/>
      <c r="G441" s="83"/>
      <c r="H441" s="83"/>
      <c r="I441" t="s">
        <v>244</v>
      </c>
      <c r="J441" t="s">
        <v>694</v>
      </c>
      <c r="K441" t="s">
        <v>694</v>
      </c>
      <c r="L441" t="s">
        <v>694</v>
      </c>
      <c r="M441" t="s">
        <v>694</v>
      </c>
      <c r="N441" t="s">
        <v>694</v>
      </c>
    </row>
    <row r="442" spans="1:14" ht="36" customHeight="1">
      <c r="A442" t="s">
        <v>121</v>
      </c>
      <c r="B442" s="83" t="s">
        <v>524</v>
      </c>
      <c r="C442" s="83"/>
      <c r="D442" s="83"/>
      <c r="E442" s="83"/>
      <c r="F442" s="83"/>
      <c r="G442" s="83"/>
      <c r="H442" s="83"/>
      <c r="I442" t="s">
        <v>21</v>
      </c>
      <c r="J442" t="s">
        <v>694</v>
      </c>
      <c r="K442" t="s">
        <v>694</v>
      </c>
      <c r="L442" t="s">
        <v>694</v>
      </c>
      <c r="M442" t="s">
        <v>694</v>
      </c>
      <c r="N442" t="s">
        <v>694</v>
      </c>
    </row>
    <row r="443" spans="1:14">
      <c r="A443" t="s">
        <v>122</v>
      </c>
      <c r="B443" s="83" t="s">
        <v>525</v>
      </c>
      <c r="C443" s="83"/>
      <c r="D443" s="83"/>
      <c r="E443" s="83"/>
      <c r="F443" s="83"/>
      <c r="G443" s="83"/>
      <c r="H443" s="83"/>
      <c r="I443" t="s">
        <v>21</v>
      </c>
      <c r="J443" t="s">
        <v>694</v>
      </c>
      <c r="K443" t="s">
        <v>694</v>
      </c>
      <c r="L443" t="s">
        <v>694</v>
      </c>
      <c r="M443" t="s">
        <v>694</v>
      </c>
      <c r="N443" t="s">
        <v>694</v>
      </c>
    </row>
    <row r="444" spans="1:14" ht="24" customHeight="1">
      <c r="A444" t="s">
        <v>123</v>
      </c>
      <c r="B444" s="83" t="s">
        <v>526</v>
      </c>
      <c r="C444" s="83"/>
      <c r="D444" s="83"/>
      <c r="E444" s="83"/>
      <c r="F444" s="83"/>
      <c r="G444" s="83"/>
      <c r="H444" s="83"/>
      <c r="I444" t="s">
        <v>21</v>
      </c>
      <c r="J444" t="s">
        <v>694</v>
      </c>
      <c r="K444" t="s">
        <v>694</v>
      </c>
      <c r="L444" t="s">
        <v>694</v>
      </c>
      <c r="M444" t="s">
        <v>694</v>
      </c>
      <c r="N444" t="s">
        <v>694</v>
      </c>
    </row>
    <row r="445" spans="1:14">
      <c r="A445" t="s">
        <v>124</v>
      </c>
      <c r="B445" s="83" t="s">
        <v>527</v>
      </c>
      <c r="C445" s="83"/>
      <c r="D445" s="83"/>
      <c r="E445" s="83"/>
      <c r="F445" s="83"/>
      <c r="G445" s="83"/>
      <c r="H445" s="83"/>
      <c r="I445" t="s">
        <v>21</v>
      </c>
      <c r="J445" t="s">
        <v>694</v>
      </c>
      <c r="K445" t="s">
        <v>694</v>
      </c>
      <c r="L445" t="s">
        <v>694</v>
      </c>
      <c r="M445" t="s">
        <v>694</v>
      </c>
      <c r="N445" t="s">
        <v>694</v>
      </c>
    </row>
    <row r="446" spans="1:14" ht="24" customHeight="1">
      <c r="A446" t="s">
        <v>125</v>
      </c>
      <c r="B446" s="83" t="s">
        <v>686</v>
      </c>
      <c r="C446" s="83"/>
      <c r="D446" s="83"/>
      <c r="E446" s="83"/>
      <c r="F446" s="83"/>
      <c r="G446" s="83"/>
      <c r="H446" s="83"/>
      <c r="I446" t="s">
        <v>244</v>
      </c>
      <c r="J446" t="s">
        <v>694</v>
      </c>
      <c r="K446" t="s">
        <v>694</v>
      </c>
      <c r="L446" t="s">
        <v>694</v>
      </c>
      <c r="M446" t="s">
        <v>694</v>
      </c>
      <c r="N446" t="s">
        <v>694</v>
      </c>
    </row>
    <row r="447" spans="1:14">
      <c r="A447" t="s">
        <v>528</v>
      </c>
      <c r="B447" s="83" t="s">
        <v>529</v>
      </c>
      <c r="C447" s="83"/>
      <c r="D447" s="83"/>
      <c r="E447" s="83"/>
      <c r="F447" s="83"/>
      <c r="G447" s="83"/>
      <c r="H447" s="83"/>
      <c r="I447" t="s">
        <v>21</v>
      </c>
      <c r="J447" t="s">
        <v>694</v>
      </c>
      <c r="K447" t="s">
        <v>694</v>
      </c>
      <c r="L447" t="s">
        <v>694</v>
      </c>
      <c r="M447" t="s">
        <v>694</v>
      </c>
      <c r="N447" t="s">
        <v>694</v>
      </c>
    </row>
    <row r="448" spans="1:14">
      <c r="A448" t="s">
        <v>530</v>
      </c>
      <c r="B448" s="83" t="s">
        <v>531</v>
      </c>
      <c r="C448" s="83"/>
      <c r="D448" s="83"/>
      <c r="E448" s="83"/>
      <c r="F448" s="83"/>
      <c r="G448" s="83"/>
      <c r="H448" s="83"/>
      <c r="I448" t="s">
        <v>21</v>
      </c>
      <c r="J448" t="s">
        <v>694</v>
      </c>
      <c r="K448" t="s">
        <v>694</v>
      </c>
      <c r="L448" t="s">
        <v>694</v>
      </c>
      <c r="M448" t="s">
        <v>694</v>
      </c>
      <c r="N448" t="s">
        <v>694</v>
      </c>
    </row>
    <row r="449" spans="1:14">
      <c r="A449" t="s">
        <v>532</v>
      </c>
      <c r="B449" s="83" t="s">
        <v>533</v>
      </c>
      <c r="C449" s="83"/>
      <c r="D449" s="83"/>
      <c r="E449" s="83"/>
      <c r="F449" s="83"/>
      <c r="G449" s="83"/>
      <c r="H449" s="83"/>
      <c r="I449" t="s">
        <v>21</v>
      </c>
      <c r="K449" t="s">
        <v>694</v>
      </c>
      <c r="L449" t="s">
        <v>694</v>
      </c>
      <c r="M449" t="s">
        <v>694</v>
      </c>
      <c r="N449" t="s">
        <v>694</v>
      </c>
    </row>
    <row r="451" spans="1:14">
      <c r="A451" t="s">
        <v>534</v>
      </c>
    </row>
    <row r="452" spans="1:14">
      <c r="A452" t="s">
        <v>535</v>
      </c>
    </row>
    <row r="453" spans="1:14">
      <c r="A453" t="s">
        <v>536</v>
      </c>
    </row>
    <row r="454" spans="1:14">
      <c r="A454" t="s">
        <v>537</v>
      </c>
    </row>
    <row r="455" spans="1:14">
      <c r="A455" t="s">
        <v>687</v>
      </c>
    </row>
    <row r="456" spans="1:14">
      <c r="A456" t="s">
        <v>685</v>
      </c>
    </row>
    <row r="457" spans="1:14">
      <c r="A457" t="s">
        <v>539</v>
      </c>
    </row>
    <row r="462" spans="1:14">
      <c r="A462" t="s">
        <v>692</v>
      </c>
    </row>
  </sheetData>
  <mergeCells count="447">
    <mergeCell ref="B234:H234"/>
    <mergeCell ref="B235:H235"/>
    <mergeCell ref="B236:H236"/>
    <mergeCell ref="B237:H237"/>
    <mergeCell ref="B228:H228"/>
    <mergeCell ref="B229:H229"/>
    <mergeCell ref="B230:H230"/>
    <mergeCell ref="B231:H231"/>
    <mergeCell ref="B232:H232"/>
    <mergeCell ref="B233:H233"/>
    <mergeCell ref="B222:H222"/>
    <mergeCell ref="B223:H223"/>
    <mergeCell ref="B224:H224"/>
    <mergeCell ref="B225:H225"/>
    <mergeCell ref="B226:H226"/>
    <mergeCell ref="B227:H227"/>
    <mergeCell ref="B216:H216"/>
    <mergeCell ref="B217:H217"/>
    <mergeCell ref="B218:H218"/>
    <mergeCell ref="B219:H219"/>
    <mergeCell ref="B220:H220"/>
    <mergeCell ref="B221:H221"/>
    <mergeCell ref="B210:H210"/>
    <mergeCell ref="B211:H211"/>
    <mergeCell ref="B212:H212"/>
    <mergeCell ref="B213:H213"/>
    <mergeCell ref="B214:H214"/>
    <mergeCell ref="B215:H215"/>
    <mergeCell ref="B204:H204"/>
    <mergeCell ref="B205:H205"/>
    <mergeCell ref="B206:H206"/>
    <mergeCell ref="B207:H207"/>
    <mergeCell ref="B208:H208"/>
    <mergeCell ref="B209:H209"/>
    <mergeCell ref="B200:H200"/>
    <mergeCell ref="B201:H201"/>
    <mergeCell ref="B202:H202"/>
    <mergeCell ref="B203:H203"/>
    <mergeCell ref="B192:H192"/>
    <mergeCell ref="B193:H193"/>
    <mergeCell ref="B194:H194"/>
    <mergeCell ref="B195:H195"/>
    <mergeCell ref="B196:H196"/>
    <mergeCell ref="B197:H197"/>
    <mergeCell ref="B191:H191"/>
    <mergeCell ref="B180:H180"/>
    <mergeCell ref="B181:H181"/>
    <mergeCell ref="B182:H182"/>
    <mergeCell ref="B183:H183"/>
    <mergeCell ref="B184:H184"/>
    <mergeCell ref="B185:H185"/>
    <mergeCell ref="B198:H198"/>
    <mergeCell ref="B199:H199"/>
    <mergeCell ref="B158:H158"/>
    <mergeCell ref="B159:H159"/>
    <mergeCell ref="B160:H160"/>
    <mergeCell ref="B161:H161"/>
    <mergeCell ref="B186:H186"/>
    <mergeCell ref="B187:H187"/>
    <mergeCell ref="B188:H188"/>
    <mergeCell ref="B189:H189"/>
    <mergeCell ref="B190:H190"/>
    <mergeCell ref="B170:H170"/>
    <mergeCell ref="B171:H171"/>
    <mergeCell ref="B176:H176"/>
    <mergeCell ref="B177:H177"/>
    <mergeCell ref="B178:H178"/>
    <mergeCell ref="B179:H179"/>
    <mergeCell ref="B174:H174"/>
    <mergeCell ref="B175:H175"/>
    <mergeCell ref="B172:H172"/>
    <mergeCell ref="B173:H173"/>
    <mergeCell ref="N368:N369"/>
    <mergeCell ref="A371:H371"/>
    <mergeCell ref="B444:H444"/>
    <mergeCell ref="B428:H428"/>
    <mergeCell ref="B429:H429"/>
    <mergeCell ref="B430:H430"/>
    <mergeCell ref="B431:H431"/>
    <mergeCell ref="B436:H436"/>
    <mergeCell ref="B437:H437"/>
    <mergeCell ref="B438:H438"/>
    <mergeCell ref="B439:H439"/>
    <mergeCell ref="B432:H432"/>
    <mergeCell ref="B433:H433"/>
    <mergeCell ref="B434:H434"/>
    <mergeCell ref="B435:H435"/>
    <mergeCell ref="B420:H420"/>
    <mergeCell ref="B421:H421"/>
    <mergeCell ref="B422:H422"/>
    <mergeCell ref="B423:H423"/>
    <mergeCell ref="B416:H416"/>
    <mergeCell ref="B417:H417"/>
    <mergeCell ref="B418:H418"/>
    <mergeCell ref="B419:H419"/>
    <mergeCell ref="B412:H412"/>
    <mergeCell ref="B446:H446"/>
    <mergeCell ref="B447:H447"/>
    <mergeCell ref="B440:H440"/>
    <mergeCell ref="B441:H441"/>
    <mergeCell ref="B442:H442"/>
    <mergeCell ref="B443:H443"/>
    <mergeCell ref="B445:H445"/>
    <mergeCell ref="B424:H424"/>
    <mergeCell ref="B425:H425"/>
    <mergeCell ref="B426:H426"/>
    <mergeCell ref="B427:H427"/>
    <mergeCell ref="B413:H413"/>
    <mergeCell ref="B414:H414"/>
    <mergeCell ref="B415:H415"/>
    <mergeCell ref="B408:H408"/>
    <mergeCell ref="B409:H409"/>
    <mergeCell ref="B410:H410"/>
    <mergeCell ref="B411:H411"/>
    <mergeCell ref="B404:H404"/>
    <mergeCell ref="B405:H405"/>
    <mergeCell ref="B406:H406"/>
    <mergeCell ref="B407:H407"/>
    <mergeCell ref="B400:H400"/>
    <mergeCell ref="B401:H401"/>
    <mergeCell ref="B402:H402"/>
    <mergeCell ref="B403:H403"/>
    <mergeCell ref="B396:H396"/>
    <mergeCell ref="B397:H397"/>
    <mergeCell ref="B398:H398"/>
    <mergeCell ref="B399:H399"/>
    <mergeCell ref="B392:H392"/>
    <mergeCell ref="B393:H393"/>
    <mergeCell ref="B394:H394"/>
    <mergeCell ref="B395:H395"/>
    <mergeCell ref="B388:H388"/>
    <mergeCell ref="B389:H389"/>
    <mergeCell ref="A317:N317"/>
    <mergeCell ref="B390:H390"/>
    <mergeCell ref="A367:N367"/>
    <mergeCell ref="A368:A369"/>
    <mergeCell ref="B368:H369"/>
    <mergeCell ref="I368:I369"/>
    <mergeCell ref="J368:K368"/>
    <mergeCell ref="L368:M368"/>
    <mergeCell ref="B384:H384"/>
    <mergeCell ref="B385:H385"/>
    <mergeCell ref="B386:H386"/>
    <mergeCell ref="B387:H387"/>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63:H363"/>
    <mergeCell ref="B370:H370"/>
    <mergeCell ref="B364:H364"/>
    <mergeCell ref="B365:H365"/>
    <mergeCell ref="B366:H366"/>
    <mergeCell ref="B359:H359"/>
    <mergeCell ref="B360:H360"/>
    <mergeCell ref="B361:H361"/>
    <mergeCell ref="B362:H362"/>
    <mergeCell ref="B355:H355"/>
    <mergeCell ref="B356:H356"/>
    <mergeCell ref="B357:H357"/>
    <mergeCell ref="B358:H358"/>
    <mergeCell ref="B351:H351"/>
    <mergeCell ref="B352:H352"/>
    <mergeCell ref="B353:H353"/>
    <mergeCell ref="B354:H354"/>
    <mergeCell ref="B347:H347"/>
    <mergeCell ref="B348:H348"/>
    <mergeCell ref="B349:H349"/>
    <mergeCell ref="B350:H350"/>
    <mergeCell ref="B345:H345"/>
    <mergeCell ref="B346:H346"/>
    <mergeCell ref="B339:H339"/>
    <mergeCell ref="B340:H340"/>
    <mergeCell ref="B341:H341"/>
    <mergeCell ref="B342:H342"/>
    <mergeCell ref="B335:H335"/>
    <mergeCell ref="B336:H336"/>
    <mergeCell ref="B337:H337"/>
    <mergeCell ref="B338:H338"/>
    <mergeCell ref="B391:H391"/>
    <mergeCell ref="B320:H320"/>
    <mergeCell ref="B321:H321"/>
    <mergeCell ref="B322:H322"/>
    <mergeCell ref="B323:H323"/>
    <mergeCell ref="B324:H324"/>
    <mergeCell ref="B325:H325"/>
    <mergeCell ref="B326:H326"/>
    <mergeCell ref="B313:H313"/>
    <mergeCell ref="B314:H314"/>
    <mergeCell ref="B315:H315"/>
    <mergeCell ref="B316:H316"/>
    <mergeCell ref="B331:H331"/>
    <mergeCell ref="B332:H332"/>
    <mergeCell ref="B333:H333"/>
    <mergeCell ref="B334:H334"/>
    <mergeCell ref="B327:H327"/>
    <mergeCell ref="B328:H328"/>
    <mergeCell ref="B329:H329"/>
    <mergeCell ref="B330:H330"/>
    <mergeCell ref="B318:H318"/>
    <mergeCell ref="B319:H319"/>
    <mergeCell ref="B343:H343"/>
    <mergeCell ref="B344:H344"/>
    <mergeCell ref="B309:H309"/>
    <mergeCell ref="B310:H310"/>
    <mergeCell ref="B311:H311"/>
    <mergeCell ref="B312:H312"/>
    <mergeCell ref="B305:H305"/>
    <mergeCell ref="B306:H306"/>
    <mergeCell ref="B307:H307"/>
    <mergeCell ref="B308:H308"/>
    <mergeCell ref="B301:H301"/>
    <mergeCell ref="B302:H302"/>
    <mergeCell ref="B303:H303"/>
    <mergeCell ref="B304:H304"/>
    <mergeCell ref="B297:H297"/>
    <mergeCell ref="B298:H298"/>
    <mergeCell ref="B299:H299"/>
    <mergeCell ref="B300:H300"/>
    <mergeCell ref="B293:H293"/>
    <mergeCell ref="B294:H294"/>
    <mergeCell ref="B295:H295"/>
    <mergeCell ref="B296:H296"/>
    <mergeCell ref="B289:H289"/>
    <mergeCell ref="B290:H290"/>
    <mergeCell ref="B291:H291"/>
    <mergeCell ref="B292:H292"/>
    <mergeCell ref="B285:H285"/>
    <mergeCell ref="B286:H286"/>
    <mergeCell ref="B287:H287"/>
    <mergeCell ref="B288:H288"/>
    <mergeCell ref="B281:H281"/>
    <mergeCell ref="B282:H282"/>
    <mergeCell ref="B283:H283"/>
    <mergeCell ref="B284:H284"/>
    <mergeCell ref="B277:H277"/>
    <mergeCell ref="B278:H278"/>
    <mergeCell ref="B279:H279"/>
    <mergeCell ref="B280:H280"/>
    <mergeCell ref="B273:H273"/>
    <mergeCell ref="B274:H274"/>
    <mergeCell ref="B275:H275"/>
    <mergeCell ref="B276:H276"/>
    <mergeCell ref="B269:H269"/>
    <mergeCell ref="B270:H270"/>
    <mergeCell ref="B271:H271"/>
    <mergeCell ref="B272:H272"/>
    <mergeCell ref="B265:H265"/>
    <mergeCell ref="B266:H266"/>
    <mergeCell ref="B267:H267"/>
    <mergeCell ref="B268:H268"/>
    <mergeCell ref="B261:H261"/>
    <mergeCell ref="B262:H262"/>
    <mergeCell ref="B263:H263"/>
    <mergeCell ref="B264:H264"/>
    <mergeCell ref="B257:H257"/>
    <mergeCell ref="B258:H258"/>
    <mergeCell ref="B259:H259"/>
    <mergeCell ref="B260:H260"/>
    <mergeCell ref="B253:H253"/>
    <mergeCell ref="B254:H254"/>
    <mergeCell ref="B255:H255"/>
    <mergeCell ref="B256:H256"/>
    <mergeCell ref="B249:H249"/>
    <mergeCell ref="B250:H250"/>
    <mergeCell ref="B251:H251"/>
    <mergeCell ref="B252:H252"/>
    <mergeCell ref="B245:H245"/>
    <mergeCell ref="B246:H246"/>
    <mergeCell ref="B247:H247"/>
    <mergeCell ref="B248:H248"/>
    <mergeCell ref="B241:H241"/>
    <mergeCell ref="B242:H242"/>
    <mergeCell ref="B243:H243"/>
    <mergeCell ref="B244:H244"/>
    <mergeCell ref="B238:H238"/>
    <mergeCell ref="B239:H239"/>
    <mergeCell ref="B240:H240"/>
    <mergeCell ref="B149:H149"/>
    <mergeCell ref="B150:H150"/>
    <mergeCell ref="B151:H151"/>
    <mergeCell ref="B152:H152"/>
    <mergeCell ref="B145:H145"/>
    <mergeCell ref="B146:H146"/>
    <mergeCell ref="B147:H147"/>
    <mergeCell ref="B148:H148"/>
    <mergeCell ref="B162:H162"/>
    <mergeCell ref="B163:H163"/>
    <mergeCell ref="B164:H164"/>
    <mergeCell ref="B166:H166"/>
    <mergeCell ref="A165:N165"/>
    <mergeCell ref="B167:H167"/>
    <mergeCell ref="B168:H168"/>
    <mergeCell ref="B169:H169"/>
    <mergeCell ref="B153:H153"/>
    <mergeCell ref="B154:H154"/>
    <mergeCell ref="B155:H155"/>
    <mergeCell ref="B156:H156"/>
    <mergeCell ref="B157:H157"/>
    <mergeCell ref="B141:H141"/>
    <mergeCell ref="B142:H142"/>
    <mergeCell ref="B143:H143"/>
    <mergeCell ref="B144:H144"/>
    <mergeCell ref="B137:H137"/>
    <mergeCell ref="B138:H138"/>
    <mergeCell ref="B139:H139"/>
    <mergeCell ref="B140:H140"/>
    <mergeCell ref="B133:H133"/>
    <mergeCell ref="B134:H134"/>
    <mergeCell ref="B135:H135"/>
    <mergeCell ref="B136:H136"/>
    <mergeCell ref="B129:H129"/>
    <mergeCell ref="B130:H130"/>
    <mergeCell ref="B131:H131"/>
    <mergeCell ref="B132:H132"/>
    <mergeCell ref="B125:H125"/>
    <mergeCell ref="B126:H126"/>
    <mergeCell ref="B127:H127"/>
    <mergeCell ref="B128:H128"/>
    <mergeCell ref="B121:H121"/>
    <mergeCell ref="B122:H122"/>
    <mergeCell ref="B123:H123"/>
    <mergeCell ref="B124:H124"/>
    <mergeCell ref="B117:H117"/>
    <mergeCell ref="B118:H118"/>
    <mergeCell ref="B119:H119"/>
    <mergeCell ref="B120:H120"/>
    <mergeCell ref="B113:H113"/>
    <mergeCell ref="B114:H114"/>
    <mergeCell ref="B115:H115"/>
    <mergeCell ref="B116:H116"/>
    <mergeCell ref="B109:H109"/>
    <mergeCell ref="B110:H110"/>
    <mergeCell ref="B111:H111"/>
    <mergeCell ref="B112:H112"/>
    <mergeCell ref="B105:H105"/>
    <mergeCell ref="B106:H106"/>
    <mergeCell ref="B107:H107"/>
    <mergeCell ref="B108:H108"/>
    <mergeCell ref="B101:H101"/>
    <mergeCell ref="B102:H102"/>
    <mergeCell ref="B103:H103"/>
    <mergeCell ref="B104:H104"/>
    <mergeCell ref="B97:H97"/>
    <mergeCell ref="B98:H98"/>
    <mergeCell ref="B99:H99"/>
    <mergeCell ref="B100:H100"/>
    <mergeCell ref="B93:H93"/>
    <mergeCell ref="B94:H94"/>
    <mergeCell ref="B95:H95"/>
    <mergeCell ref="B96:H96"/>
    <mergeCell ref="B89:H89"/>
    <mergeCell ref="B90:H90"/>
    <mergeCell ref="B91:H91"/>
    <mergeCell ref="B92:H92"/>
    <mergeCell ref="B85:H85"/>
    <mergeCell ref="B86:H86"/>
    <mergeCell ref="B87:H87"/>
    <mergeCell ref="B88:H88"/>
    <mergeCell ref="B81:H81"/>
    <mergeCell ref="B82:H82"/>
    <mergeCell ref="B83:H83"/>
    <mergeCell ref="B84:H84"/>
    <mergeCell ref="B77:H77"/>
    <mergeCell ref="B78:H78"/>
    <mergeCell ref="B79:H79"/>
    <mergeCell ref="B80:H80"/>
    <mergeCell ref="B73:H73"/>
    <mergeCell ref="B74:H74"/>
    <mergeCell ref="B75:H75"/>
    <mergeCell ref="B76:H76"/>
    <mergeCell ref="B69:H69"/>
    <mergeCell ref="B70:H70"/>
    <mergeCell ref="B71:H71"/>
    <mergeCell ref="B72:H72"/>
    <mergeCell ref="B65:H65"/>
    <mergeCell ref="B66:H66"/>
    <mergeCell ref="B67:H67"/>
    <mergeCell ref="B68:H68"/>
    <mergeCell ref="B61:H61"/>
    <mergeCell ref="B62:H62"/>
    <mergeCell ref="B63:H63"/>
    <mergeCell ref="B64:H64"/>
    <mergeCell ref="B38:H38"/>
    <mergeCell ref="B39:H39"/>
    <mergeCell ref="B40:H40"/>
    <mergeCell ref="B57:H57"/>
    <mergeCell ref="B58:H58"/>
    <mergeCell ref="B59:H59"/>
    <mergeCell ref="B60:H60"/>
    <mergeCell ref="B53:H53"/>
    <mergeCell ref="B54:H54"/>
    <mergeCell ref="B55:H55"/>
    <mergeCell ref="B56:H56"/>
    <mergeCell ref="B49:H49"/>
    <mergeCell ref="B50:H50"/>
    <mergeCell ref="B51:H51"/>
    <mergeCell ref="B52:H52"/>
    <mergeCell ref="M2:N2"/>
    <mergeCell ref="A4:N4"/>
    <mergeCell ref="E9:H9"/>
    <mergeCell ref="A21:N21"/>
    <mergeCell ref="B22:H22"/>
    <mergeCell ref="B23:H23"/>
    <mergeCell ref="L18:M18"/>
    <mergeCell ref="N18:N19"/>
    <mergeCell ref="B20:H20"/>
    <mergeCell ref="D6:M6"/>
    <mergeCell ref="I13:N13"/>
    <mergeCell ref="A16:N16"/>
    <mergeCell ref="A18:A19"/>
    <mergeCell ref="B18:H19"/>
    <mergeCell ref="I18:I19"/>
    <mergeCell ref="J18:K18"/>
    <mergeCell ref="D7:M7"/>
    <mergeCell ref="B448:H448"/>
    <mergeCell ref="B449:H449"/>
    <mergeCell ref="B24:H24"/>
    <mergeCell ref="B25:H25"/>
    <mergeCell ref="B26:H26"/>
    <mergeCell ref="B27:H27"/>
    <mergeCell ref="B29:H29"/>
    <mergeCell ref="B30:H30"/>
    <mergeCell ref="B31:H31"/>
    <mergeCell ref="B33:H33"/>
    <mergeCell ref="B34:H34"/>
    <mergeCell ref="B35:H35"/>
    <mergeCell ref="B36:H36"/>
    <mergeCell ref="B32:H32"/>
    <mergeCell ref="B28:H28"/>
    <mergeCell ref="B45:H45"/>
    <mergeCell ref="B46:H46"/>
    <mergeCell ref="B47:H47"/>
    <mergeCell ref="B48:H48"/>
    <mergeCell ref="B41:H41"/>
    <mergeCell ref="B42:H42"/>
    <mergeCell ref="B43:H43"/>
    <mergeCell ref="B44:H44"/>
    <mergeCell ref="B37:H37"/>
  </mergeCells>
  <pageMargins left="0.59055118110236227" right="0.39370078740157483" top="0.59055118110236227" bottom="0.39370078740157483" header="0.19685039370078741" footer="0.19685039370078741"/>
  <pageSetup paperSize="8" orientation="portrait" r:id="rId1"/>
  <headerFooter alignWithMargins="0">
    <oddHeader>&amp;R&amp;"Times New Roman,обычный"&amp;7Подготовлено с использованием системы &amp;"Times New Roman,полужирный"КонсультантПлюс</oddHeader>
  </headerFooter>
  <rowBreaks count="1" manualBreakCount="1">
    <brk id="79"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61"/>
  <sheetViews>
    <sheetView tabSelected="1" view="pageBreakPreview" zoomScale="96" zoomScaleNormal="100" zoomScaleSheetLayoutView="96" workbookViewId="0">
      <selection activeCell="A16" sqref="A16:N16"/>
    </sheetView>
  </sheetViews>
  <sheetFormatPr defaultColWidth="9.140625" defaultRowHeight="12.75"/>
  <cols>
    <col min="1" max="1" width="7.7109375" style="71" customWidth="1"/>
    <col min="2" max="2" width="9.140625" style="71" customWidth="1"/>
    <col min="3" max="3" width="10.140625" style="71" customWidth="1"/>
    <col min="4" max="5" width="9.140625" style="71" customWidth="1"/>
    <col min="6" max="6" width="11.7109375" style="71" customWidth="1"/>
    <col min="7" max="7" width="9.140625" style="71" customWidth="1"/>
    <col min="8" max="8" width="7.5703125" style="71" customWidth="1"/>
    <col min="9" max="9" width="11.28515625" style="71" customWidth="1"/>
    <col min="10" max="13" width="9.42578125" style="71" customWidth="1"/>
    <col min="14" max="14" width="15.28515625" style="38" customWidth="1"/>
    <col min="15" max="20" width="0" style="71" hidden="1" customWidth="1"/>
    <col min="21" max="16384" width="9.140625" style="71"/>
  </cols>
  <sheetData>
    <row r="1" spans="1:14">
      <c r="A1" s="1"/>
      <c r="B1" s="1"/>
      <c r="C1" s="1"/>
      <c r="D1" s="1"/>
      <c r="E1" s="1"/>
      <c r="F1" s="1"/>
      <c r="G1" s="1"/>
      <c r="H1" s="1"/>
      <c r="I1" s="1"/>
      <c r="J1" s="1"/>
      <c r="K1" s="1"/>
      <c r="L1" s="1"/>
      <c r="M1" s="1"/>
      <c r="N1" s="2" t="s">
        <v>540</v>
      </c>
    </row>
    <row r="2" spans="1:14" ht="24" customHeight="1">
      <c r="A2" s="1"/>
      <c r="B2" s="1"/>
      <c r="C2" s="1"/>
      <c r="D2" s="1"/>
      <c r="E2" s="1"/>
      <c r="F2" s="1"/>
      <c r="G2" s="1"/>
      <c r="H2" s="1"/>
      <c r="I2" s="1"/>
      <c r="J2" s="1"/>
      <c r="K2" s="1"/>
      <c r="L2" s="66"/>
      <c r="M2" s="167" t="s">
        <v>3</v>
      </c>
      <c r="N2" s="167"/>
    </row>
    <row r="3" spans="1:14" ht="14.25" customHeight="1">
      <c r="A3" s="3"/>
      <c r="B3" s="3"/>
      <c r="C3" s="3"/>
      <c r="D3" s="3"/>
      <c r="E3" s="3"/>
      <c r="F3" s="3"/>
      <c r="G3" s="3"/>
      <c r="H3" s="3"/>
      <c r="I3" s="3"/>
      <c r="J3" s="3"/>
      <c r="K3" s="3"/>
      <c r="L3" s="3"/>
      <c r="M3" s="3"/>
      <c r="N3" s="67"/>
    </row>
    <row r="4" spans="1:14" ht="15.75">
      <c r="A4" s="168" t="s">
        <v>541</v>
      </c>
      <c r="B4" s="168"/>
      <c r="C4" s="168"/>
      <c r="D4" s="168"/>
      <c r="E4" s="168"/>
      <c r="F4" s="168"/>
      <c r="G4" s="168"/>
      <c r="H4" s="168"/>
      <c r="I4" s="168"/>
      <c r="J4" s="168"/>
      <c r="K4" s="168"/>
      <c r="L4" s="168"/>
      <c r="M4" s="168"/>
      <c r="N4" s="168"/>
    </row>
    <row r="5" spans="1:14" ht="14.25" customHeight="1">
      <c r="A5" s="3"/>
      <c r="B5" s="3"/>
      <c r="C5" s="3"/>
      <c r="D5" s="3"/>
      <c r="E5" s="3"/>
      <c r="F5" s="3"/>
      <c r="G5" s="3"/>
      <c r="H5" s="3"/>
      <c r="I5" s="3"/>
      <c r="J5" s="3"/>
      <c r="K5" s="3"/>
      <c r="L5" s="3"/>
      <c r="M5" s="3"/>
      <c r="N5" s="67"/>
    </row>
    <row r="6" spans="1:14" ht="13.9" customHeight="1">
      <c r="A6" s="4" t="s">
        <v>13</v>
      </c>
      <c r="B6" s="4"/>
      <c r="C6" s="4"/>
      <c r="D6" s="179" t="s">
        <v>688</v>
      </c>
      <c r="E6" s="179"/>
      <c r="F6" s="179"/>
      <c r="G6" s="179"/>
      <c r="H6" s="179"/>
      <c r="I6" s="179"/>
      <c r="J6" s="179"/>
      <c r="K6" s="179"/>
      <c r="L6" s="179"/>
      <c r="M6" s="179"/>
      <c r="N6" s="179"/>
    </row>
    <row r="7" spans="1:14">
      <c r="A7" s="5"/>
      <c r="B7" s="5"/>
      <c r="C7" s="5"/>
      <c r="D7" s="169" t="s">
        <v>4</v>
      </c>
      <c r="E7" s="169"/>
      <c r="F7" s="169"/>
      <c r="G7" s="169"/>
      <c r="H7" s="5"/>
      <c r="I7" s="5"/>
      <c r="J7" s="5"/>
      <c r="K7" s="5"/>
      <c r="L7" s="5"/>
      <c r="M7" s="5"/>
      <c r="N7" s="68"/>
    </row>
    <row r="8" spans="1:14" ht="3.95" customHeight="1">
      <c r="A8" s="3"/>
      <c r="B8" s="3"/>
      <c r="C8" s="3"/>
      <c r="D8" s="3"/>
      <c r="E8" s="3"/>
      <c r="F8" s="3"/>
      <c r="G8" s="3"/>
      <c r="H8" s="3"/>
      <c r="I8" s="3"/>
      <c r="J8" s="3"/>
      <c r="K8" s="3"/>
      <c r="L8" s="3"/>
      <c r="M8" s="3"/>
      <c r="N8" s="67"/>
    </row>
    <row r="9" spans="1:14" ht="13.9" customHeight="1">
      <c r="A9" s="4"/>
      <c r="B9" s="4"/>
      <c r="C9" s="4"/>
      <c r="D9" s="6" t="s">
        <v>14</v>
      </c>
      <c r="E9" s="170" t="s">
        <v>693</v>
      </c>
      <c r="F9" s="170"/>
      <c r="G9" s="170"/>
      <c r="H9" s="170"/>
      <c r="I9" s="4"/>
      <c r="J9" s="4"/>
      <c r="K9" s="4"/>
      <c r="L9" s="4"/>
      <c r="M9" s="4"/>
      <c r="N9" s="69"/>
    </row>
    <row r="10" spans="1:14" ht="3.95" customHeight="1">
      <c r="A10" s="3"/>
      <c r="B10" s="3"/>
      <c r="C10" s="3"/>
      <c r="D10" s="3"/>
      <c r="E10" s="3"/>
      <c r="F10" s="3"/>
      <c r="G10" s="3"/>
      <c r="H10" s="3"/>
      <c r="I10" s="3"/>
      <c r="J10" s="3"/>
      <c r="K10" s="3"/>
      <c r="L10" s="3"/>
      <c r="M10" s="3"/>
      <c r="N10" s="67"/>
    </row>
    <row r="11" spans="1:14" ht="15">
      <c r="A11" s="4"/>
      <c r="B11" s="4"/>
      <c r="C11" s="4"/>
      <c r="D11" s="4"/>
      <c r="E11" s="4"/>
      <c r="F11" s="4"/>
      <c r="G11" s="6" t="s">
        <v>15</v>
      </c>
      <c r="H11" s="7" t="s">
        <v>704</v>
      </c>
      <c r="I11" s="4" t="s">
        <v>5</v>
      </c>
      <c r="J11" s="4"/>
      <c r="K11" s="4"/>
      <c r="L11" s="4"/>
      <c r="M11" s="4"/>
      <c r="N11" s="69"/>
    </row>
    <row r="12" spans="1:14" ht="14.25" customHeight="1">
      <c r="A12" s="3"/>
      <c r="B12" s="3"/>
      <c r="C12" s="3"/>
      <c r="D12" s="3"/>
      <c r="E12" s="3"/>
      <c r="F12" s="3"/>
      <c r="G12" s="3"/>
      <c r="H12" s="3"/>
      <c r="I12" s="3"/>
      <c r="J12" s="3"/>
      <c r="K12" s="3"/>
      <c r="L12" s="3"/>
      <c r="M12" s="3"/>
      <c r="N12" s="67"/>
    </row>
    <row r="13" spans="1:14" ht="65.45" customHeight="1">
      <c r="A13" s="8" t="s">
        <v>16</v>
      </c>
      <c r="B13" s="4"/>
      <c r="C13" s="4"/>
      <c r="D13" s="4"/>
      <c r="E13" s="4"/>
      <c r="F13" s="4"/>
      <c r="G13" s="4"/>
      <c r="H13" s="9"/>
      <c r="I13" s="171" t="s">
        <v>690</v>
      </c>
      <c r="J13" s="171"/>
      <c r="K13" s="171"/>
      <c r="L13" s="171"/>
      <c r="M13" s="171"/>
      <c r="N13" s="171"/>
    </row>
    <row r="14" spans="1:14">
      <c r="A14" s="5"/>
      <c r="B14" s="5"/>
      <c r="C14" s="5"/>
      <c r="D14" s="5"/>
      <c r="E14" s="5"/>
      <c r="F14" s="5"/>
      <c r="G14" s="5"/>
      <c r="H14" s="5"/>
      <c r="I14" s="5" t="s">
        <v>6</v>
      </c>
      <c r="J14" s="5"/>
      <c r="K14" s="5"/>
      <c r="L14" s="5"/>
      <c r="M14" s="5"/>
      <c r="N14" s="68"/>
    </row>
    <row r="15" spans="1:14" ht="14.25" customHeight="1">
      <c r="A15" s="3"/>
      <c r="B15" s="3"/>
      <c r="C15" s="3"/>
      <c r="D15" s="3"/>
      <c r="E15" s="3"/>
      <c r="F15" s="3"/>
      <c r="G15" s="3"/>
      <c r="H15" s="3"/>
      <c r="I15" s="3"/>
      <c r="J15" s="3"/>
      <c r="K15" s="3"/>
      <c r="L15" s="3"/>
      <c r="M15" s="3"/>
      <c r="N15" s="67"/>
    </row>
    <row r="16" spans="1:14" ht="15.75" thickBot="1">
      <c r="A16" s="172" t="s">
        <v>17</v>
      </c>
      <c r="B16" s="172"/>
      <c r="C16" s="172"/>
      <c r="D16" s="172"/>
      <c r="E16" s="172"/>
      <c r="F16" s="172"/>
      <c r="G16" s="172"/>
      <c r="H16" s="172"/>
      <c r="I16" s="172"/>
      <c r="J16" s="172"/>
      <c r="K16" s="172"/>
      <c r="L16" s="172"/>
      <c r="M16" s="172"/>
      <c r="N16" s="172"/>
    </row>
    <row r="17" spans="1:14" ht="45" customHeight="1">
      <c r="A17" s="135" t="s">
        <v>7</v>
      </c>
      <c r="B17" s="150" t="s">
        <v>8</v>
      </c>
      <c r="C17" s="151"/>
      <c r="D17" s="151"/>
      <c r="E17" s="151"/>
      <c r="F17" s="151"/>
      <c r="G17" s="151"/>
      <c r="H17" s="152"/>
      <c r="I17" s="146" t="s">
        <v>9</v>
      </c>
      <c r="J17" s="144" t="s">
        <v>705</v>
      </c>
      <c r="K17" s="145"/>
      <c r="L17" s="142" t="s">
        <v>542</v>
      </c>
      <c r="M17" s="143"/>
      <c r="N17" s="140" t="s">
        <v>543</v>
      </c>
    </row>
    <row r="18" spans="1:14" ht="36">
      <c r="A18" s="136"/>
      <c r="B18" s="153"/>
      <c r="C18" s="154"/>
      <c r="D18" s="154"/>
      <c r="E18" s="154"/>
      <c r="F18" s="154"/>
      <c r="G18" s="154"/>
      <c r="H18" s="155"/>
      <c r="I18" s="141"/>
      <c r="J18" s="10" t="s">
        <v>0</v>
      </c>
      <c r="K18" s="11" t="s">
        <v>1</v>
      </c>
      <c r="L18" s="12" t="s">
        <v>11</v>
      </c>
      <c r="M18" s="12" t="s">
        <v>12</v>
      </c>
      <c r="N18" s="141"/>
    </row>
    <row r="19" spans="1:14" ht="13.5" thickBot="1">
      <c r="A19" s="13">
        <v>1</v>
      </c>
      <c r="B19" s="173">
        <v>2</v>
      </c>
      <c r="C19" s="174"/>
      <c r="D19" s="174"/>
      <c r="E19" s="174"/>
      <c r="F19" s="174"/>
      <c r="G19" s="174"/>
      <c r="H19" s="175"/>
      <c r="I19" s="14">
        <v>3</v>
      </c>
      <c r="J19" s="70">
        <v>4</v>
      </c>
      <c r="K19" s="13">
        <v>5</v>
      </c>
      <c r="L19" s="13">
        <v>6</v>
      </c>
      <c r="M19" s="13">
        <v>7</v>
      </c>
      <c r="N19" s="13">
        <v>8</v>
      </c>
    </row>
    <row r="20" spans="1:14" ht="16.5" thickBot="1">
      <c r="A20" s="137" t="s">
        <v>18</v>
      </c>
      <c r="B20" s="138"/>
      <c r="C20" s="138"/>
      <c r="D20" s="138"/>
      <c r="E20" s="138"/>
      <c r="F20" s="138"/>
      <c r="G20" s="138"/>
      <c r="H20" s="138"/>
      <c r="I20" s="138"/>
      <c r="J20" s="138"/>
      <c r="K20" s="138"/>
      <c r="L20" s="138"/>
      <c r="M20" s="138"/>
      <c r="N20" s="139"/>
    </row>
    <row r="21" spans="1:14">
      <c r="A21" s="15" t="s">
        <v>19</v>
      </c>
      <c r="B21" s="176" t="s">
        <v>20</v>
      </c>
      <c r="C21" s="177"/>
      <c r="D21" s="177"/>
      <c r="E21" s="177"/>
      <c r="F21" s="177"/>
      <c r="G21" s="177"/>
      <c r="H21" s="178"/>
      <c r="I21" s="16" t="s">
        <v>21</v>
      </c>
      <c r="J21" s="17">
        <f>J27+J29+J35</f>
        <v>126.82310260591328</v>
      </c>
      <c r="K21" s="17">
        <f>K27+K29+K35</f>
        <v>41.526159016666675</v>
      </c>
      <c r="L21" s="17">
        <f>K21-J21</f>
        <v>-85.296943589246609</v>
      </c>
      <c r="M21" s="18">
        <f>L21/J21</f>
        <v>-0.67256628986830624</v>
      </c>
      <c r="N21" s="19" t="s">
        <v>694</v>
      </c>
    </row>
    <row r="22" spans="1:14" ht="26.45" customHeight="1">
      <c r="A22" s="20" t="s">
        <v>22</v>
      </c>
      <c r="B22" s="100" t="s">
        <v>23</v>
      </c>
      <c r="C22" s="101"/>
      <c r="D22" s="101"/>
      <c r="E22" s="101"/>
      <c r="F22" s="101"/>
      <c r="G22" s="101"/>
      <c r="H22" s="102"/>
      <c r="I22" s="21" t="s">
        <v>21</v>
      </c>
      <c r="J22" s="23" t="s">
        <v>694</v>
      </c>
      <c r="K22" s="23" t="s">
        <v>694</v>
      </c>
      <c r="L22" s="23" t="s">
        <v>694</v>
      </c>
      <c r="M22" s="24" t="s">
        <v>694</v>
      </c>
      <c r="N22" s="25" t="s">
        <v>694</v>
      </c>
    </row>
    <row r="23" spans="1:14" ht="24" hidden="1" customHeight="1">
      <c r="A23" s="20" t="s">
        <v>24</v>
      </c>
      <c r="B23" s="156" t="s">
        <v>25</v>
      </c>
      <c r="C23" s="157"/>
      <c r="D23" s="157"/>
      <c r="E23" s="157"/>
      <c r="F23" s="157"/>
      <c r="G23" s="157"/>
      <c r="H23" s="158"/>
      <c r="I23" s="21" t="s">
        <v>21</v>
      </c>
      <c r="J23" s="23" t="s">
        <v>694</v>
      </c>
      <c r="K23" s="23" t="s">
        <v>694</v>
      </c>
      <c r="L23" s="23" t="s">
        <v>694</v>
      </c>
      <c r="M23" s="24" t="s">
        <v>694</v>
      </c>
      <c r="N23" s="25" t="s">
        <v>694</v>
      </c>
    </row>
    <row r="24" spans="1:14" ht="24" hidden="1" customHeight="1">
      <c r="A24" s="20" t="s">
        <v>26</v>
      </c>
      <c r="B24" s="156" t="s">
        <v>27</v>
      </c>
      <c r="C24" s="157"/>
      <c r="D24" s="157"/>
      <c r="E24" s="157"/>
      <c r="F24" s="157"/>
      <c r="G24" s="157"/>
      <c r="H24" s="158"/>
      <c r="I24" s="21" t="s">
        <v>21</v>
      </c>
      <c r="J24" s="23" t="s">
        <v>694</v>
      </c>
      <c r="K24" s="23" t="s">
        <v>694</v>
      </c>
      <c r="L24" s="23" t="s">
        <v>694</v>
      </c>
      <c r="M24" s="24" t="s">
        <v>694</v>
      </c>
      <c r="N24" s="25" t="s">
        <v>694</v>
      </c>
    </row>
    <row r="25" spans="1:14" ht="24" hidden="1" customHeight="1">
      <c r="A25" s="20" t="s">
        <v>28</v>
      </c>
      <c r="B25" s="156" t="s">
        <v>29</v>
      </c>
      <c r="C25" s="157"/>
      <c r="D25" s="157"/>
      <c r="E25" s="157"/>
      <c r="F25" s="157"/>
      <c r="G25" s="157"/>
      <c r="H25" s="158"/>
      <c r="I25" s="21" t="s">
        <v>21</v>
      </c>
      <c r="J25" s="23" t="s">
        <v>694</v>
      </c>
      <c r="K25" s="23" t="s">
        <v>694</v>
      </c>
      <c r="L25" s="23" t="s">
        <v>694</v>
      </c>
      <c r="M25" s="24" t="s">
        <v>694</v>
      </c>
      <c r="N25" s="25" t="s">
        <v>694</v>
      </c>
    </row>
    <row r="26" spans="1:14">
      <c r="A26" s="20" t="s">
        <v>30</v>
      </c>
      <c r="B26" s="100" t="s">
        <v>31</v>
      </c>
      <c r="C26" s="101"/>
      <c r="D26" s="101"/>
      <c r="E26" s="101"/>
      <c r="F26" s="101"/>
      <c r="G26" s="101"/>
      <c r="H26" s="102"/>
      <c r="I26" s="21" t="s">
        <v>21</v>
      </c>
      <c r="J26" s="23" t="s">
        <v>694</v>
      </c>
      <c r="K26" s="23" t="s">
        <v>694</v>
      </c>
      <c r="L26" s="23" t="s">
        <v>694</v>
      </c>
      <c r="M26" s="24" t="s">
        <v>694</v>
      </c>
      <c r="N26" s="25" t="s">
        <v>694</v>
      </c>
    </row>
    <row r="27" spans="1:14">
      <c r="A27" s="20" t="s">
        <v>32</v>
      </c>
      <c r="B27" s="100" t="s">
        <v>33</v>
      </c>
      <c r="C27" s="101"/>
      <c r="D27" s="101"/>
      <c r="E27" s="101"/>
      <c r="F27" s="101"/>
      <c r="G27" s="101"/>
      <c r="H27" s="102"/>
      <c r="I27" s="21" t="s">
        <v>21</v>
      </c>
      <c r="J27" s="80">
        <v>125.22758</v>
      </c>
      <c r="K27" s="23">
        <f>49.13185924/1.2</f>
        <v>40.943216033333336</v>
      </c>
      <c r="L27" s="23">
        <f>K27-J27</f>
        <v>-84.28436396666666</v>
      </c>
      <c r="M27" s="24">
        <f>L27/J27</f>
        <v>-0.67304953083551289</v>
      </c>
      <c r="N27" s="25" t="s">
        <v>694</v>
      </c>
    </row>
    <row r="28" spans="1:14">
      <c r="A28" s="20" t="s">
        <v>34</v>
      </c>
      <c r="B28" s="100" t="s">
        <v>35</v>
      </c>
      <c r="C28" s="101"/>
      <c r="D28" s="101"/>
      <c r="E28" s="101"/>
      <c r="F28" s="101"/>
      <c r="G28" s="101"/>
      <c r="H28" s="102"/>
      <c r="I28" s="21" t="s">
        <v>21</v>
      </c>
      <c r="J28" s="23" t="s">
        <v>694</v>
      </c>
      <c r="K28" s="23" t="s">
        <v>694</v>
      </c>
      <c r="L28" s="23" t="s">
        <v>694</v>
      </c>
      <c r="M28" s="24" t="s">
        <v>694</v>
      </c>
      <c r="N28" s="25" t="s">
        <v>694</v>
      </c>
    </row>
    <row r="29" spans="1:14">
      <c r="A29" s="20" t="s">
        <v>36</v>
      </c>
      <c r="B29" s="100" t="s">
        <v>37</v>
      </c>
      <c r="C29" s="101"/>
      <c r="D29" s="101"/>
      <c r="E29" s="101"/>
      <c r="F29" s="101"/>
      <c r="G29" s="101"/>
      <c r="H29" s="102"/>
      <c r="I29" s="21" t="s">
        <v>21</v>
      </c>
      <c r="J29" s="80">
        <v>0.69590658061666666</v>
      </c>
      <c r="K29" s="23">
        <f>0.37764605/1.2</f>
        <v>0.31470504166666668</v>
      </c>
      <c r="L29" s="23">
        <f>K29-J29</f>
        <v>-0.38120153894999997</v>
      </c>
      <c r="M29" s="24">
        <f>L29/J29</f>
        <v>-0.54777688495516774</v>
      </c>
      <c r="N29" s="25" t="s">
        <v>694</v>
      </c>
    </row>
    <row r="30" spans="1:14">
      <c r="A30" s="20" t="s">
        <v>38</v>
      </c>
      <c r="B30" s="100" t="s">
        <v>39</v>
      </c>
      <c r="C30" s="101"/>
      <c r="D30" s="101"/>
      <c r="E30" s="101"/>
      <c r="F30" s="101"/>
      <c r="G30" s="101"/>
      <c r="H30" s="102"/>
      <c r="I30" s="21" t="s">
        <v>21</v>
      </c>
      <c r="J30" s="23" t="s">
        <v>694</v>
      </c>
      <c r="K30" s="23" t="s">
        <v>694</v>
      </c>
      <c r="L30" s="23" t="s">
        <v>694</v>
      </c>
      <c r="M30" s="24" t="s">
        <v>694</v>
      </c>
      <c r="N30" s="25" t="s">
        <v>694</v>
      </c>
    </row>
    <row r="31" spans="1:14">
      <c r="A31" s="20" t="s">
        <v>40</v>
      </c>
      <c r="B31" s="100" t="s">
        <v>41</v>
      </c>
      <c r="C31" s="101"/>
      <c r="D31" s="101"/>
      <c r="E31" s="101"/>
      <c r="F31" s="101"/>
      <c r="G31" s="101"/>
      <c r="H31" s="102"/>
      <c r="I31" s="21" t="s">
        <v>21</v>
      </c>
      <c r="J31" s="23" t="s">
        <v>694</v>
      </c>
      <c r="K31" s="23" t="s">
        <v>694</v>
      </c>
      <c r="L31" s="23" t="s">
        <v>694</v>
      </c>
      <c r="M31" s="24" t="s">
        <v>694</v>
      </c>
      <c r="N31" s="25" t="s">
        <v>694</v>
      </c>
    </row>
    <row r="32" spans="1:14" ht="28.9" customHeight="1">
      <c r="A32" s="20" t="s">
        <v>42</v>
      </c>
      <c r="B32" s="156" t="s">
        <v>43</v>
      </c>
      <c r="C32" s="157"/>
      <c r="D32" s="157"/>
      <c r="E32" s="157"/>
      <c r="F32" s="157"/>
      <c r="G32" s="157"/>
      <c r="H32" s="158"/>
      <c r="I32" s="21" t="s">
        <v>21</v>
      </c>
      <c r="J32" s="23" t="s">
        <v>694</v>
      </c>
      <c r="K32" s="23" t="s">
        <v>694</v>
      </c>
      <c r="L32" s="23" t="s">
        <v>694</v>
      </c>
      <c r="M32" s="24" t="s">
        <v>694</v>
      </c>
      <c r="N32" s="25" t="s">
        <v>694</v>
      </c>
    </row>
    <row r="33" spans="1:22" ht="13.15" hidden="1" customHeight="1">
      <c r="A33" s="20" t="s">
        <v>44</v>
      </c>
      <c r="B33" s="100" t="s">
        <v>45</v>
      </c>
      <c r="C33" s="101"/>
      <c r="D33" s="101"/>
      <c r="E33" s="101"/>
      <c r="F33" s="101"/>
      <c r="G33" s="101"/>
      <c r="H33" s="102"/>
      <c r="I33" s="21" t="s">
        <v>21</v>
      </c>
      <c r="J33" s="73"/>
      <c r="K33" s="23" t="s">
        <v>694</v>
      </c>
      <c r="L33" s="23" t="s">
        <v>694</v>
      </c>
      <c r="M33" s="24" t="s">
        <v>694</v>
      </c>
      <c r="N33" s="25" t="s">
        <v>694</v>
      </c>
    </row>
    <row r="34" spans="1:22" ht="13.15" hidden="1" customHeight="1">
      <c r="A34" s="20" t="s">
        <v>46</v>
      </c>
      <c r="B34" s="100" t="s">
        <v>47</v>
      </c>
      <c r="C34" s="101"/>
      <c r="D34" s="101"/>
      <c r="E34" s="101"/>
      <c r="F34" s="101"/>
      <c r="G34" s="101"/>
      <c r="H34" s="102"/>
      <c r="I34" s="21" t="s">
        <v>21</v>
      </c>
      <c r="J34" s="73"/>
      <c r="K34" s="23" t="s">
        <v>694</v>
      </c>
      <c r="L34" s="23" t="s">
        <v>694</v>
      </c>
      <c r="M34" s="24" t="s">
        <v>694</v>
      </c>
      <c r="N34" s="25" t="s">
        <v>694</v>
      </c>
    </row>
    <row r="35" spans="1:22" ht="13.5" thickBot="1">
      <c r="A35" s="26" t="s">
        <v>48</v>
      </c>
      <c r="B35" s="160" t="s">
        <v>49</v>
      </c>
      <c r="C35" s="161"/>
      <c r="D35" s="161"/>
      <c r="E35" s="161"/>
      <c r="F35" s="161"/>
      <c r="G35" s="161"/>
      <c r="H35" s="162"/>
      <c r="I35" s="27" t="s">
        <v>21</v>
      </c>
      <c r="J35" s="81">
        <v>0.89961602529661033</v>
      </c>
      <c r="K35" s="29">
        <f>0.32188553/1.2</f>
        <v>0.26823794166666665</v>
      </c>
      <c r="L35" s="29">
        <f>K35-J35</f>
        <v>-0.63137808362994363</v>
      </c>
      <c r="M35" s="30">
        <f>L35/J35</f>
        <v>-0.70183063204301344</v>
      </c>
      <c r="N35" s="31" t="s">
        <v>694</v>
      </c>
    </row>
    <row r="36" spans="1:22" ht="27.6" customHeight="1">
      <c r="A36" s="32" t="s">
        <v>50</v>
      </c>
      <c r="B36" s="181" t="s">
        <v>51</v>
      </c>
      <c r="C36" s="182"/>
      <c r="D36" s="182"/>
      <c r="E36" s="182"/>
      <c r="F36" s="182"/>
      <c r="G36" s="182"/>
      <c r="H36" s="183"/>
      <c r="I36" s="33" t="s">
        <v>21</v>
      </c>
      <c r="J36" s="65">
        <f>J42+J44</f>
        <v>123.96290827220001</v>
      </c>
      <c r="K36" s="34">
        <f>K42+K44</f>
        <v>40.98072243</v>
      </c>
      <c r="L36" s="34">
        <f>K36-J36</f>
        <v>-82.98218584220001</v>
      </c>
      <c r="M36" s="35">
        <f>L36/J36</f>
        <v>-0.66941141506607937</v>
      </c>
      <c r="N36" s="36" t="s">
        <v>694</v>
      </c>
      <c r="U36" s="79">
        <f>J36-J60-J55</f>
        <v>47.034740000000006</v>
      </c>
      <c r="V36" s="37"/>
    </row>
    <row r="37" spans="1:22" ht="27.6" customHeight="1">
      <c r="A37" s="20" t="s">
        <v>52</v>
      </c>
      <c r="B37" s="100" t="s">
        <v>23</v>
      </c>
      <c r="C37" s="101"/>
      <c r="D37" s="101"/>
      <c r="E37" s="101"/>
      <c r="F37" s="101"/>
      <c r="G37" s="101"/>
      <c r="H37" s="102"/>
      <c r="I37" s="21" t="s">
        <v>21</v>
      </c>
      <c r="J37" s="23" t="s">
        <v>694</v>
      </c>
      <c r="K37" s="23" t="s">
        <v>694</v>
      </c>
      <c r="L37" s="23" t="s">
        <v>694</v>
      </c>
      <c r="M37" s="24" t="s">
        <v>694</v>
      </c>
      <c r="N37" s="25" t="s">
        <v>694</v>
      </c>
    </row>
    <row r="38" spans="1:22" ht="24" hidden="1" customHeight="1">
      <c r="A38" s="20" t="s">
        <v>53</v>
      </c>
      <c r="B38" s="156" t="s">
        <v>25</v>
      </c>
      <c r="C38" s="157"/>
      <c r="D38" s="157"/>
      <c r="E38" s="157"/>
      <c r="F38" s="157"/>
      <c r="G38" s="157"/>
      <c r="H38" s="158"/>
      <c r="I38" s="21" t="s">
        <v>21</v>
      </c>
      <c r="J38" s="23" t="s">
        <v>694</v>
      </c>
      <c r="K38" s="23" t="s">
        <v>694</v>
      </c>
      <c r="L38" s="23" t="s">
        <v>694</v>
      </c>
      <c r="M38" s="24" t="s">
        <v>694</v>
      </c>
      <c r="N38" s="25" t="s">
        <v>694</v>
      </c>
    </row>
    <row r="39" spans="1:22" ht="24" hidden="1" customHeight="1">
      <c r="A39" s="20" t="s">
        <v>54</v>
      </c>
      <c r="B39" s="156" t="s">
        <v>27</v>
      </c>
      <c r="C39" s="157"/>
      <c r="D39" s="157"/>
      <c r="E39" s="157"/>
      <c r="F39" s="157"/>
      <c r="G39" s="157"/>
      <c r="H39" s="158"/>
      <c r="I39" s="21" t="s">
        <v>21</v>
      </c>
      <c r="J39" s="23" t="s">
        <v>694</v>
      </c>
      <c r="K39" s="23" t="s">
        <v>694</v>
      </c>
      <c r="L39" s="23" t="s">
        <v>694</v>
      </c>
      <c r="M39" s="24" t="s">
        <v>694</v>
      </c>
      <c r="N39" s="25" t="s">
        <v>694</v>
      </c>
    </row>
    <row r="40" spans="1:22" ht="24" hidden="1" customHeight="1">
      <c r="A40" s="20" t="s">
        <v>55</v>
      </c>
      <c r="B40" s="156" t="s">
        <v>29</v>
      </c>
      <c r="C40" s="157"/>
      <c r="D40" s="157"/>
      <c r="E40" s="157"/>
      <c r="F40" s="157"/>
      <c r="G40" s="157"/>
      <c r="H40" s="158"/>
      <c r="I40" s="21" t="s">
        <v>21</v>
      </c>
      <c r="J40" s="23" t="s">
        <v>694</v>
      </c>
      <c r="K40" s="23" t="s">
        <v>694</v>
      </c>
      <c r="L40" s="23" t="s">
        <v>694</v>
      </c>
      <c r="M40" s="24" t="s">
        <v>694</v>
      </c>
      <c r="N40" s="25" t="s">
        <v>694</v>
      </c>
    </row>
    <row r="41" spans="1:22">
      <c r="A41" s="20" t="s">
        <v>56</v>
      </c>
      <c r="B41" s="100" t="s">
        <v>31</v>
      </c>
      <c r="C41" s="101"/>
      <c r="D41" s="101"/>
      <c r="E41" s="101"/>
      <c r="F41" s="101"/>
      <c r="G41" s="101"/>
      <c r="H41" s="102"/>
      <c r="I41" s="21" t="s">
        <v>21</v>
      </c>
      <c r="J41" s="23" t="s">
        <v>694</v>
      </c>
      <c r="K41" s="23" t="s">
        <v>694</v>
      </c>
      <c r="L41" s="23" t="s">
        <v>694</v>
      </c>
      <c r="M41" s="24" t="s">
        <v>694</v>
      </c>
      <c r="N41" s="25" t="s">
        <v>694</v>
      </c>
    </row>
    <row r="42" spans="1:22">
      <c r="A42" s="20" t="s">
        <v>57</v>
      </c>
      <c r="B42" s="100" t="s">
        <v>33</v>
      </c>
      <c r="C42" s="101"/>
      <c r="D42" s="101"/>
      <c r="E42" s="101"/>
      <c r="F42" s="101"/>
      <c r="G42" s="101"/>
      <c r="H42" s="102"/>
      <c r="I42" s="21" t="s">
        <v>21</v>
      </c>
      <c r="J42" s="23">
        <f>J51+J60+J66+J67+J68+J71+J75-J44</f>
        <v>118.73435313292001</v>
      </c>
      <c r="K42" s="23">
        <f>K51+K60+K66+K67+K68+K71+K75-K44</f>
        <v>40.395185560000002</v>
      </c>
      <c r="L42" s="23">
        <f>K42-J42</f>
        <v>-78.339167572920005</v>
      </c>
      <c r="M42" s="24">
        <f>L42/J42</f>
        <v>-0.65978518858161761</v>
      </c>
      <c r="N42" s="25" t="s">
        <v>694</v>
      </c>
    </row>
    <row r="43" spans="1:22">
      <c r="A43" s="20" t="s">
        <v>58</v>
      </c>
      <c r="B43" s="100" t="s">
        <v>35</v>
      </c>
      <c r="C43" s="101"/>
      <c r="D43" s="101"/>
      <c r="E43" s="101"/>
      <c r="F43" s="101"/>
      <c r="G43" s="101"/>
      <c r="H43" s="102"/>
      <c r="I43" s="21" t="s">
        <v>21</v>
      </c>
      <c r="J43" s="23" t="s">
        <v>694</v>
      </c>
      <c r="K43" s="23" t="s">
        <v>694</v>
      </c>
      <c r="L43" s="23" t="s">
        <v>694</v>
      </c>
      <c r="M43" s="24" t="s">
        <v>694</v>
      </c>
      <c r="N43" s="25" t="s">
        <v>694</v>
      </c>
    </row>
    <row r="44" spans="1:22">
      <c r="A44" s="20" t="s">
        <v>59</v>
      </c>
      <c r="B44" s="100" t="s">
        <v>37</v>
      </c>
      <c r="C44" s="101"/>
      <c r="D44" s="101"/>
      <c r="E44" s="101"/>
      <c r="F44" s="101"/>
      <c r="G44" s="101"/>
      <c r="H44" s="102"/>
      <c r="I44" s="21" t="s">
        <v>21</v>
      </c>
      <c r="J44" s="73">
        <v>5.22855513928</v>
      </c>
      <c r="K44" s="23">
        <f>0.08553687+0.5</f>
        <v>0.58553686999999999</v>
      </c>
      <c r="L44" s="23">
        <f>K44-J44</f>
        <v>-4.6430182692799997</v>
      </c>
      <c r="M44" s="24">
        <f>L44/J44</f>
        <v>-0.88801172515116067</v>
      </c>
      <c r="N44" s="25" t="s">
        <v>694</v>
      </c>
    </row>
    <row r="45" spans="1:22">
      <c r="A45" s="20" t="s">
        <v>60</v>
      </c>
      <c r="B45" s="100" t="s">
        <v>39</v>
      </c>
      <c r="C45" s="101"/>
      <c r="D45" s="101"/>
      <c r="E45" s="101"/>
      <c r="F45" s="101"/>
      <c r="G45" s="101"/>
      <c r="H45" s="102"/>
      <c r="I45" s="21" t="s">
        <v>21</v>
      </c>
      <c r="J45" s="23" t="s">
        <v>694</v>
      </c>
      <c r="K45" s="23" t="s">
        <v>694</v>
      </c>
      <c r="L45" s="23" t="s">
        <v>694</v>
      </c>
      <c r="M45" s="24" t="s">
        <v>694</v>
      </c>
      <c r="N45" s="25" t="s">
        <v>694</v>
      </c>
    </row>
    <row r="46" spans="1:22">
      <c r="A46" s="20" t="s">
        <v>61</v>
      </c>
      <c r="B46" s="100" t="s">
        <v>41</v>
      </c>
      <c r="C46" s="101"/>
      <c r="D46" s="101"/>
      <c r="E46" s="101"/>
      <c r="F46" s="101"/>
      <c r="G46" s="101"/>
      <c r="H46" s="102"/>
      <c r="I46" s="21" t="s">
        <v>21</v>
      </c>
      <c r="J46" s="23" t="s">
        <v>694</v>
      </c>
      <c r="K46" s="23" t="s">
        <v>694</v>
      </c>
      <c r="L46" s="23" t="s">
        <v>694</v>
      </c>
      <c r="M46" s="24" t="s">
        <v>694</v>
      </c>
      <c r="N46" s="25" t="s">
        <v>694</v>
      </c>
    </row>
    <row r="47" spans="1:22" ht="28.9" customHeight="1">
      <c r="A47" s="20" t="s">
        <v>62</v>
      </c>
      <c r="B47" s="156" t="s">
        <v>43</v>
      </c>
      <c r="C47" s="157"/>
      <c r="D47" s="157"/>
      <c r="E47" s="157"/>
      <c r="F47" s="157"/>
      <c r="G47" s="157"/>
      <c r="H47" s="158"/>
      <c r="I47" s="21" t="s">
        <v>21</v>
      </c>
      <c r="J47" s="23" t="s">
        <v>694</v>
      </c>
      <c r="K47" s="23" t="s">
        <v>694</v>
      </c>
      <c r="L47" s="23" t="s">
        <v>694</v>
      </c>
      <c r="M47" s="24" t="s">
        <v>694</v>
      </c>
      <c r="N47" s="25" t="s">
        <v>694</v>
      </c>
    </row>
    <row r="48" spans="1:22" ht="13.15" hidden="1" customHeight="1">
      <c r="A48" s="20" t="s">
        <v>63</v>
      </c>
      <c r="B48" s="100" t="s">
        <v>45</v>
      </c>
      <c r="C48" s="101"/>
      <c r="D48" s="101"/>
      <c r="E48" s="101"/>
      <c r="F48" s="101"/>
      <c r="G48" s="101"/>
      <c r="H48" s="102"/>
      <c r="I48" s="21" t="s">
        <v>21</v>
      </c>
      <c r="J48" s="23" t="s">
        <v>694</v>
      </c>
      <c r="K48" s="23" t="s">
        <v>694</v>
      </c>
      <c r="L48" s="23" t="s">
        <v>694</v>
      </c>
      <c r="M48" s="24" t="s">
        <v>694</v>
      </c>
      <c r="N48" s="25" t="s">
        <v>694</v>
      </c>
    </row>
    <row r="49" spans="1:14" ht="13.15" hidden="1" customHeight="1">
      <c r="A49" s="20" t="s">
        <v>64</v>
      </c>
      <c r="B49" s="100" t="s">
        <v>47</v>
      </c>
      <c r="C49" s="101"/>
      <c r="D49" s="101"/>
      <c r="E49" s="101"/>
      <c r="F49" s="101"/>
      <c r="G49" s="101"/>
      <c r="H49" s="102"/>
      <c r="I49" s="21" t="s">
        <v>21</v>
      </c>
      <c r="J49" s="23" t="s">
        <v>694</v>
      </c>
      <c r="K49" s="23" t="s">
        <v>694</v>
      </c>
      <c r="L49" s="23" t="s">
        <v>694</v>
      </c>
      <c r="M49" s="24" t="s">
        <v>694</v>
      </c>
      <c r="N49" s="25" t="s">
        <v>694</v>
      </c>
    </row>
    <row r="50" spans="1:14">
      <c r="A50" s="20" t="s">
        <v>65</v>
      </c>
      <c r="B50" s="100" t="s">
        <v>49</v>
      </c>
      <c r="C50" s="101"/>
      <c r="D50" s="101"/>
      <c r="E50" s="101"/>
      <c r="F50" s="101"/>
      <c r="G50" s="101"/>
      <c r="H50" s="102"/>
      <c r="I50" s="21" t="s">
        <v>21</v>
      </c>
      <c r="J50" s="23" t="s">
        <v>694</v>
      </c>
      <c r="K50" s="23" t="s">
        <v>694</v>
      </c>
      <c r="L50" s="23" t="s">
        <v>694</v>
      </c>
      <c r="M50" s="24" t="s">
        <v>694</v>
      </c>
      <c r="N50" s="25" t="s">
        <v>694</v>
      </c>
    </row>
    <row r="51" spans="1:14">
      <c r="A51" s="20" t="s">
        <v>66</v>
      </c>
      <c r="B51" s="100" t="s">
        <v>67</v>
      </c>
      <c r="C51" s="101"/>
      <c r="D51" s="101"/>
      <c r="E51" s="101"/>
      <c r="F51" s="101"/>
      <c r="G51" s="101"/>
      <c r="H51" s="102"/>
      <c r="I51" s="21" t="s">
        <v>21</v>
      </c>
      <c r="J51" s="23">
        <f>J53+J58+J59</f>
        <v>20.261861337820001</v>
      </c>
      <c r="K51" s="23">
        <f>K53+K58+K59</f>
        <v>4.2515621700000006</v>
      </c>
      <c r="L51" s="23">
        <f>K51-J51</f>
        <v>-16.010299167820001</v>
      </c>
      <c r="M51" s="24">
        <f>L51/J51</f>
        <v>-0.7901692199391277</v>
      </c>
      <c r="N51" s="25" t="s">
        <v>694</v>
      </c>
    </row>
    <row r="52" spans="1:14">
      <c r="A52" s="20" t="s">
        <v>53</v>
      </c>
      <c r="B52" s="100" t="s">
        <v>68</v>
      </c>
      <c r="C52" s="101"/>
      <c r="D52" s="101"/>
      <c r="E52" s="101"/>
      <c r="F52" s="101"/>
      <c r="G52" s="101"/>
      <c r="H52" s="102"/>
      <c r="I52" s="21" t="s">
        <v>21</v>
      </c>
      <c r="J52" s="23" t="s">
        <v>694</v>
      </c>
      <c r="K52" s="23" t="s">
        <v>694</v>
      </c>
      <c r="L52" s="23" t="s">
        <v>694</v>
      </c>
      <c r="M52" s="24" t="s">
        <v>694</v>
      </c>
      <c r="N52" s="25" t="s">
        <v>694</v>
      </c>
    </row>
    <row r="53" spans="1:14">
      <c r="A53" s="20" t="s">
        <v>54</v>
      </c>
      <c r="B53" s="100" t="s">
        <v>69</v>
      </c>
      <c r="C53" s="101"/>
      <c r="D53" s="101"/>
      <c r="E53" s="101"/>
      <c r="F53" s="101"/>
      <c r="G53" s="101"/>
      <c r="H53" s="102"/>
      <c r="I53" s="21" t="s">
        <v>21</v>
      </c>
      <c r="J53" s="23">
        <f>J54</f>
        <v>14.126771337820001</v>
      </c>
      <c r="K53" s="23">
        <f>K54</f>
        <v>3.9347107299999999</v>
      </c>
      <c r="L53" s="23">
        <f>K53-J53</f>
        <v>-10.19206060782</v>
      </c>
      <c r="M53" s="24">
        <f t="shared" ref="M53:M55" si="0">L53/J53</f>
        <v>-0.72147133722862444</v>
      </c>
      <c r="N53" s="25" t="s">
        <v>694</v>
      </c>
    </row>
    <row r="54" spans="1:14">
      <c r="A54" s="20" t="s">
        <v>70</v>
      </c>
      <c r="B54" s="100" t="s">
        <v>71</v>
      </c>
      <c r="C54" s="101"/>
      <c r="D54" s="101"/>
      <c r="E54" s="101"/>
      <c r="F54" s="101"/>
      <c r="G54" s="101"/>
      <c r="H54" s="102"/>
      <c r="I54" s="21" t="s">
        <v>21</v>
      </c>
      <c r="J54" s="23">
        <f>J55</f>
        <v>14.126771337820001</v>
      </c>
      <c r="K54" s="23">
        <f>K55</f>
        <v>3.9347107299999999</v>
      </c>
      <c r="L54" s="23">
        <f>K54-J54</f>
        <v>-10.19206060782</v>
      </c>
      <c r="M54" s="24">
        <f t="shared" si="0"/>
        <v>-0.72147133722862444</v>
      </c>
      <c r="N54" s="25" t="s">
        <v>694</v>
      </c>
    </row>
    <row r="55" spans="1:14" ht="28.9" customHeight="1">
      <c r="A55" s="20" t="s">
        <v>72</v>
      </c>
      <c r="B55" s="100" t="s">
        <v>73</v>
      </c>
      <c r="C55" s="101"/>
      <c r="D55" s="101"/>
      <c r="E55" s="101"/>
      <c r="F55" s="101"/>
      <c r="G55" s="101"/>
      <c r="H55" s="102"/>
      <c r="I55" s="21" t="s">
        <v>21</v>
      </c>
      <c r="J55" s="74">
        <v>14.126771337820001</v>
      </c>
      <c r="K55" s="23">
        <v>3.9347107299999999</v>
      </c>
      <c r="L55" s="23">
        <f>K55-J55</f>
        <v>-10.19206060782</v>
      </c>
      <c r="M55" s="24">
        <f t="shared" si="0"/>
        <v>-0.72147133722862444</v>
      </c>
      <c r="N55" s="25" t="s">
        <v>694</v>
      </c>
    </row>
    <row r="56" spans="1:14">
      <c r="A56" s="20" t="s">
        <v>74</v>
      </c>
      <c r="B56" s="100" t="s">
        <v>75</v>
      </c>
      <c r="C56" s="101"/>
      <c r="D56" s="101"/>
      <c r="E56" s="101"/>
      <c r="F56" s="101"/>
      <c r="G56" s="101"/>
      <c r="H56" s="102"/>
      <c r="I56" s="21" t="s">
        <v>21</v>
      </c>
      <c r="J56" s="23" t="s">
        <v>694</v>
      </c>
      <c r="K56" s="23" t="s">
        <v>694</v>
      </c>
      <c r="L56" s="23" t="s">
        <v>694</v>
      </c>
      <c r="M56" s="24" t="s">
        <v>694</v>
      </c>
      <c r="N56" s="25" t="s">
        <v>694</v>
      </c>
    </row>
    <row r="57" spans="1:14">
      <c r="A57" s="20" t="s">
        <v>76</v>
      </c>
      <c r="B57" s="100" t="s">
        <v>77</v>
      </c>
      <c r="C57" s="101"/>
      <c r="D57" s="101"/>
      <c r="E57" s="101"/>
      <c r="F57" s="101"/>
      <c r="G57" s="101"/>
      <c r="H57" s="102"/>
      <c r="I57" s="21" t="s">
        <v>21</v>
      </c>
      <c r="J57" s="23" t="s">
        <v>694</v>
      </c>
      <c r="K57" s="23" t="s">
        <v>694</v>
      </c>
      <c r="L57" s="23" t="s">
        <v>694</v>
      </c>
      <c r="M57" s="24" t="s">
        <v>694</v>
      </c>
      <c r="N57" s="25" t="s">
        <v>694</v>
      </c>
    </row>
    <row r="58" spans="1:14">
      <c r="A58" s="20" t="s">
        <v>55</v>
      </c>
      <c r="B58" s="100" t="s">
        <v>78</v>
      </c>
      <c r="C58" s="101"/>
      <c r="D58" s="101"/>
      <c r="E58" s="101"/>
      <c r="F58" s="101"/>
      <c r="G58" s="101"/>
      <c r="H58" s="102"/>
      <c r="I58" s="21" t="s">
        <v>21</v>
      </c>
      <c r="J58" s="74">
        <v>3.9014799999999998</v>
      </c>
      <c r="K58" s="23">
        <f>0.08536703+0.01624314+0.00080249+0.0848293+0.04214823+0.000674</f>
        <v>0.23006419</v>
      </c>
      <c r="L58" s="23">
        <f>K58-J58</f>
        <v>-3.6714158100000001</v>
      </c>
      <c r="M58" s="24">
        <f t="shared" ref="M58:M60" si="1">L58/J58</f>
        <v>-0.94103155981832542</v>
      </c>
      <c r="N58" s="25" t="s">
        <v>694</v>
      </c>
    </row>
    <row r="59" spans="1:14">
      <c r="A59" s="20" t="s">
        <v>79</v>
      </c>
      <c r="B59" s="100" t="s">
        <v>80</v>
      </c>
      <c r="C59" s="101"/>
      <c r="D59" s="101"/>
      <c r="E59" s="101"/>
      <c r="F59" s="101"/>
      <c r="G59" s="101"/>
      <c r="H59" s="102"/>
      <c r="I59" s="21" t="s">
        <v>21</v>
      </c>
      <c r="J59" s="74">
        <v>2.2336100000000001</v>
      </c>
      <c r="K59" s="23">
        <f>0.04329228+0.0023+0.00695848+0.006+0.01406584+0.01417065</f>
        <v>8.678725000000001E-2</v>
      </c>
      <c r="L59" s="23">
        <f>K59-J59</f>
        <v>-2.1468227500000001</v>
      </c>
      <c r="M59" s="24">
        <f t="shared" si="1"/>
        <v>-0.96114485071252365</v>
      </c>
      <c r="N59" s="25" t="s">
        <v>694</v>
      </c>
    </row>
    <row r="60" spans="1:14">
      <c r="A60" s="20" t="s">
        <v>81</v>
      </c>
      <c r="B60" s="100" t="s">
        <v>82</v>
      </c>
      <c r="C60" s="101"/>
      <c r="D60" s="101"/>
      <c r="E60" s="101"/>
      <c r="F60" s="101"/>
      <c r="G60" s="101"/>
      <c r="H60" s="102"/>
      <c r="I60" s="21" t="s">
        <v>21</v>
      </c>
      <c r="J60" s="23">
        <f>J62</f>
        <v>62.801396934380001</v>
      </c>
      <c r="K60" s="23">
        <f>K62</f>
        <v>21.93313899</v>
      </c>
      <c r="L60" s="23">
        <f>K60-J60</f>
        <v>-40.868257944380005</v>
      </c>
      <c r="M60" s="24">
        <f t="shared" si="1"/>
        <v>-0.65075396311777078</v>
      </c>
      <c r="N60" s="25" t="s">
        <v>694</v>
      </c>
    </row>
    <row r="61" spans="1:14" ht="27.6" customHeight="1">
      <c r="A61" s="20" t="s">
        <v>83</v>
      </c>
      <c r="B61" s="156" t="s">
        <v>84</v>
      </c>
      <c r="C61" s="157"/>
      <c r="D61" s="157"/>
      <c r="E61" s="157"/>
      <c r="F61" s="157"/>
      <c r="G61" s="157"/>
      <c r="H61" s="158"/>
      <c r="I61" s="21" t="s">
        <v>21</v>
      </c>
      <c r="J61" s="23" t="s">
        <v>694</v>
      </c>
      <c r="K61" s="23" t="s">
        <v>694</v>
      </c>
      <c r="L61" s="23" t="s">
        <v>694</v>
      </c>
      <c r="M61" s="24" t="s">
        <v>694</v>
      </c>
      <c r="N61" s="25" t="s">
        <v>694</v>
      </c>
    </row>
    <row r="62" spans="1:14" ht="27" customHeight="1">
      <c r="A62" s="20" t="s">
        <v>85</v>
      </c>
      <c r="B62" s="156" t="s">
        <v>86</v>
      </c>
      <c r="C62" s="157"/>
      <c r="D62" s="157"/>
      <c r="E62" s="157"/>
      <c r="F62" s="157"/>
      <c r="G62" s="157"/>
      <c r="H62" s="158"/>
      <c r="I62" s="21" t="s">
        <v>21</v>
      </c>
      <c r="J62" s="74">
        <v>62.801396934380001</v>
      </c>
      <c r="K62" s="23">
        <f>21.76056177+0.17257722</f>
        <v>21.93313899</v>
      </c>
      <c r="L62" s="23">
        <f>K62-J62</f>
        <v>-40.868257944380005</v>
      </c>
      <c r="M62" s="24">
        <f>L62/J62</f>
        <v>-0.65075396311777078</v>
      </c>
      <c r="N62" s="25" t="s">
        <v>694</v>
      </c>
    </row>
    <row r="63" spans="1:14">
      <c r="A63" s="20" t="s">
        <v>87</v>
      </c>
      <c r="B63" s="100" t="s">
        <v>88</v>
      </c>
      <c r="C63" s="101"/>
      <c r="D63" s="101"/>
      <c r="E63" s="101"/>
      <c r="F63" s="101"/>
      <c r="G63" s="101"/>
      <c r="H63" s="102"/>
      <c r="I63" s="21" t="s">
        <v>21</v>
      </c>
      <c r="J63" s="23" t="s">
        <v>694</v>
      </c>
      <c r="K63" s="23" t="s">
        <v>694</v>
      </c>
      <c r="L63" s="23" t="s">
        <v>694</v>
      </c>
      <c r="M63" s="24" t="s">
        <v>694</v>
      </c>
      <c r="N63" s="25" t="s">
        <v>694</v>
      </c>
    </row>
    <row r="64" spans="1:14">
      <c r="A64" s="20" t="s">
        <v>89</v>
      </c>
      <c r="B64" s="100" t="s">
        <v>90</v>
      </c>
      <c r="C64" s="101"/>
      <c r="D64" s="101"/>
      <c r="E64" s="101"/>
      <c r="F64" s="101"/>
      <c r="G64" s="101"/>
      <c r="H64" s="102"/>
      <c r="I64" s="21" t="s">
        <v>21</v>
      </c>
      <c r="J64" s="23" t="s">
        <v>694</v>
      </c>
      <c r="K64" s="23" t="s">
        <v>694</v>
      </c>
      <c r="L64" s="23" t="s">
        <v>694</v>
      </c>
      <c r="M64" s="24" t="s">
        <v>694</v>
      </c>
      <c r="N64" s="25" t="s">
        <v>694</v>
      </c>
    </row>
    <row r="65" spans="1:14">
      <c r="A65" s="20" t="s">
        <v>91</v>
      </c>
      <c r="B65" s="100" t="s">
        <v>92</v>
      </c>
      <c r="C65" s="101"/>
      <c r="D65" s="101"/>
      <c r="E65" s="101"/>
      <c r="F65" s="101"/>
      <c r="G65" s="101"/>
      <c r="H65" s="102"/>
      <c r="I65" s="21" t="s">
        <v>21</v>
      </c>
      <c r="J65" s="23" t="s">
        <v>694</v>
      </c>
      <c r="K65" s="23" t="s">
        <v>694</v>
      </c>
      <c r="L65" s="23" t="s">
        <v>694</v>
      </c>
      <c r="M65" s="24" t="s">
        <v>694</v>
      </c>
      <c r="N65" s="25" t="s">
        <v>694</v>
      </c>
    </row>
    <row r="66" spans="1:14">
      <c r="A66" s="20" t="s">
        <v>93</v>
      </c>
      <c r="B66" s="100" t="s">
        <v>94</v>
      </c>
      <c r="C66" s="101"/>
      <c r="D66" s="101"/>
      <c r="E66" s="101"/>
      <c r="F66" s="101"/>
      <c r="G66" s="101"/>
      <c r="H66" s="102"/>
      <c r="I66" s="21" t="s">
        <v>21</v>
      </c>
      <c r="J66" s="74">
        <v>30.537970000000001</v>
      </c>
      <c r="K66" s="23">
        <f>7.7126378+2.30695188+0.03075931-0.5</f>
        <v>9.5503489900000016</v>
      </c>
      <c r="L66" s="23">
        <f t="shared" ref="L66:M76" si="2">K66-J66</f>
        <v>-20.987621009999998</v>
      </c>
      <c r="M66" s="24">
        <f t="shared" ref="M66:M69" si="3">L66/J66</f>
        <v>-0.68726313536885386</v>
      </c>
      <c r="N66" s="25" t="s">
        <v>694</v>
      </c>
    </row>
    <row r="67" spans="1:14">
      <c r="A67" s="20" t="s">
        <v>95</v>
      </c>
      <c r="B67" s="100" t="s">
        <v>96</v>
      </c>
      <c r="C67" s="101"/>
      <c r="D67" s="101"/>
      <c r="E67" s="101"/>
      <c r="F67" s="101"/>
      <c r="G67" s="101"/>
      <c r="H67" s="102"/>
      <c r="I67" s="21" t="s">
        <v>21</v>
      </c>
      <c r="J67" s="74">
        <v>1.17727</v>
      </c>
      <c r="K67" s="23">
        <f>0.08440437+0.41641852</f>
        <v>0.50082289000000002</v>
      </c>
      <c r="L67" s="23">
        <f t="shared" si="2"/>
        <v>-0.67644711000000002</v>
      </c>
      <c r="M67" s="24">
        <f t="shared" si="3"/>
        <v>-0.5745896098601001</v>
      </c>
      <c r="N67" s="25" t="s">
        <v>694</v>
      </c>
    </row>
    <row r="68" spans="1:14">
      <c r="A68" s="20" t="s">
        <v>97</v>
      </c>
      <c r="B68" s="100" t="s">
        <v>98</v>
      </c>
      <c r="C68" s="101"/>
      <c r="D68" s="101"/>
      <c r="E68" s="101"/>
      <c r="F68" s="101"/>
      <c r="G68" s="101"/>
      <c r="H68" s="102"/>
      <c r="I68" s="21" t="s">
        <v>21</v>
      </c>
      <c r="J68" s="23">
        <f>J69+J70</f>
        <v>0.17082</v>
      </c>
      <c r="K68" s="23">
        <f>K69+K70</f>
        <v>6.187899999999999E-2</v>
      </c>
      <c r="L68" s="23">
        <f t="shared" si="2"/>
        <v>-0.10894100000000001</v>
      </c>
      <c r="M68" s="24">
        <f t="shared" si="3"/>
        <v>-0.63775319049291657</v>
      </c>
      <c r="N68" s="25" t="s">
        <v>694</v>
      </c>
    </row>
    <row r="69" spans="1:14">
      <c r="A69" s="20" t="s">
        <v>99</v>
      </c>
      <c r="B69" s="100" t="s">
        <v>100</v>
      </c>
      <c r="C69" s="101"/>
      <c r="D69" s="101"/>
      <c r="E69" s="101"/>
      <c r="F69" s="101"/>
      <c r="G69" s="101"/>
      <c r="H69" s="102"/>
      <c r="I69" s="21" t="s">
        <v>21</v>
      </c>
      <c r="J69" s="74">
        <v>0.14659</v>
      </c>
      <c r="K69" s="23">
        <f>0.00469599+0.03677345+0.00062506+0.0011325</f>
        <v>4.3226999999999995E-2</v>
      </c>
      <c r="L69" s="23">
        <f t="shared" si="2"/>
        <v>-0.10336300000000001</v>
      </c>
      <c r="M69" s="24">
        <f t="shared" si="3"/>
        <v>-0.70511631079882675</v>
      </c>
      <c r="N69" s="25" t="s">
        <v>694</v>
      </c>
    </row>
    <row r="70" spans="1:14">
      <c r="A70" s="20" t="s">
        <v>101</v>
      </c>
      <c r="B70" s="100" t="s">
        <v>102</v>
      </c>
      <c r="C70" s="101"/>
      <c r="D70" s="101"/>
      <c r="E70" s="101"/>
      <c r="F70" s="101"/>
      <c r="G70" s="101"/>
      <c r="H70" s="102"/>
      <c r="I70" s="21" t="s">
        <v>21</v>
      </c>
      <c r="J70" s="74">
        <v>2.4230000000000002E-2</v>
      </c>
      <c r="K70" s="23">
        <v>1.8651999999999998E-2</v>
      </c>
      <c r="L70" s="23">
        <f t="shared" si="2"/>
        <v>-5.5780000000000031E-3</v>
      </c>
      <c r="M70" s="24" t="s">
        <v>244</v>
      </c>
      <c r="N70" s="25" t="s">
        <v>694</v>
      </c>
    </row>
    <row r="71" spans="1:14">
      <c r="A71" s="20" t="s">
        <v>103</v>
      </c>
      <c r="B71" s="100" t="s">
        <v>104</v>
      </c>
      <c r="C71" s="101"/>
      <c r="D71" s="101"/>
      <c r="E71" s="101"/>
      <c r="F71" s="101"/>
      <c r="G71" s="101"/>
      <c r="H71" s="102"/>
      <c r="I71" s="21" t="s">
        <v>21</v>
      </c>
      <c r="J71" s="23">
        <f>J72+J73+J74</f>
        <v>5.1111499999999994</v>
      </c>
      <c r="K71" s="23">
        <f>K72+K73+K74</f>
        <v>3.9995847599999999</v>
      </c>
      <c r="L71" s="23">
        <f t="shared" si="2"/>
        <v>-1.1115652399999996</v>
      </c>
      <c r="M71" s="24">
        <f t="shared" ref="M71:M76" si="4">L71/J71</f>
        <v>-0.21747850092444942</v>
      </c>
      <c r="N71" s="25" t="s">
        <v>694</v>
      </c>
    </row>
    <row r="72" spans="1:14">
      <c r="A72" s="20" t="s">
        <v>105</v>
      </c>
      <c r="B72" s="100" t="s">
        <v>106</v>
      </c>
      <c r="C72" s="101"/>
      <c r="D72" s="101"/>
      <c r="E72" s="101"/>
      <c r="F72" s="101"/>
      <c r="G72" s="101"/>
      <c r="H72" s="102"/>
      <c r="I72" s="21" t="s">
        <v>21</v>
      </c>
      <c r="J72" s="74">
        <v>1.0545</v>
      </c>
      <c r="K72" s="23">
        <f>0.00582+0.00264485+0.00293615+0.003+0.03598695+0.01972101+0.0028+0.04131687+0.00103749+0.044457+0.0117932+0.00700162+0.00741013+0.005964+0.01229+0.01824+0.07455033+0.0095+0.00321625+0.00364584+0.0096+0.0066+0.01345746+0.02975725+0.08884602+0.06489767+0.0217+0.0375+0.01307</f>
        <v>0.59876009000000008</v>
      </c>
      <c r="L72" s="23">
        <f t="shared" si="2"/>
        <v>-0.45573990999999991</v>
      </c>
      <c r="M72" s="24">
        <f t="shared" si="4"/>
        <v>-0.43218578473210045</v>
      </c>
      <c r="N72" s="25" t="s">
        <v>694</v>
      </c>
    </row>
    <row r="73" spans="1:14">
      <c r="A73" s="20" t="s">
        <v>107</v>
      </c>
      <c r="B73" s="100" t="s">
        <v>108</v>
      </c>
      <c r="C73" s="101"/>
      <c r="D73" s="101"/>
      <c r="E73" s="101"/>
      <c r="F73" s="101"/>
      <c r="G73" s="101"/>
      <c r="H73" s="102"/>
      <c r="I73" s="21" t="s">
        <v>21</v>
      </c>
      <c r="J73" s="74">
        <v>3.7566499999999996</v>
      </c>
      <c r="K73" s="23">
        <f>0.368+0.04641222+0.03191553+1.19505774+0.74862229+0.32002455+0.013794+0.0447645+0.334962+0.02331771+(0.01606914+0.15566943+0.155363)-0.057</f>
        <v>3.3969721099999997</v>
      </c>
      <c r="L73" s="23">
        <f t="shared" si="2"/>
        <v>-0.35967788999999994</v>
      </c>
      <c r="M73" s="24">
        <f t="shared" si="4"/>
        <v>-9.5744317410458787E-2</v>
      </c>
      <c r="N73" s="25" t="s">
        <v>694</v>
      </c>
    </row>
    <row r="74" spans="1:14" ht="13.5" thickBot="1">
      <c r="A74" s="26" t="s">
        <v>109</v>
      </c>
      <c r="B74" s="160" t="s">
        <v>110</v>
      </c>
      <c r="C74" s="161"/>
      <c r="D74" s="161"/>
      <c r="E74" s="161"/>
      <c r="F74" s="161"/>
      <c r="G74" s="161"/>
      <c r="H74" s="162"/>
      <c r="I74" s="27" t="s">
        <v>21</v>
      </c>
      <c r="J74" s="75">
        <v>0.3</v>
      </c>
      <c r="K74" s="29">
        <f>0.000875+0.00207756+0.0009</f>
        <v>3.8525599999999997E-3</v>
      </c>
      <c r="L74" s="29">
        <f t="shared" si="2"/>
        <v>-0.29614743999999998</v>
      </c>
      <c r="M74" s="24">
        <f t="shared" si="4"/>
        <v>-0.98715813333333335</v>
      </c>
      <c r="N74" s="31" t="s">
        <v>694</v>
      </c>
    </row>
    <row r="75" spans="1:14">
      <c r="A75" s="32" t="s">
        <v>111</v>
      </c>
      <c r="B75" s="91" t="s">
        <v>112</v>
      </c>
      <c r="C75" s="92"/>
      <c r="D75" s="92"/>
      <c r="E75" s="92"/>
      <c r="F75" s="92"/>
      <c r="G75" s="92"/>
      <c r="H75" s="93"/>
      <c r="I75" s="33" t="s">
        <v>21</v>
      </c>
      <c r="J75" s="48">
        <f>J76</f>
        <v>3.9024400000000004</v>
      </c>
      <c r="K75" s="49">
        <f>K76+K78</f>
        <v>0.68338563000000008</v>
      </c>
      <c r="L75" s="49">
        <f t="shared" si="2"/>
        <v>-3.2190543700000003</v>
      </c>
      <c r="M75" s="50">
        <f>M76</f>
        <v>-0.83165327589918103</v>
      </c>
      <c r="N75" s="51" t="s">
        <v>694</v>
      </c>
    </row>
    <row r="76" spans="1:14">
      <c r="A76" s="20" t="s">
        <v>113</v>
      </c>
      <c r="B76" s="100" t="s">
        <v>114</v>
      </c>
      <c r="C76" s="101"/>
      <c r="D76" s="101"/>
      <c r="E76" s="101"/>
      <c r="F76" s="101"/>
      <c r="G76" s="101"/>
      <c r="H76" s="102"/>
      <c r="I76" s="21" t="s">
        <v>21</v>
      </c>
      <c r="J76" s="82">
        <v>3.9024400000000004</v>
      </c>
      <c r="K76" s="23">
        <f>0.02196299+0.135+0.5</f>
        <v>0.65696299000000002</v>
      </c>
      <c r="L76" s="23">
        <f t="shared" si="2"/>
        <v>-3.2454770100000001</v>
      </c>
      <c r="M76" s="24">
        <f t="shared" si="4"/>
        <v>-0.83165327589918103</v>
      </c>
      <c r="N76" s="25" t="s">
        <v>694</v>
      </c>
    </row>
    <row r="77" spans="1:14">
      <c r="A77" s="20" t="s">
        <v>115</v>
      </c>
      <c r="B77" s="100" t="s">
        <v>116</v>
      </c>
      <c r="C77" s="101"/>
      <c r="D77" s="101"/>
      <c r="E77" s="101"/>
      <c r="F77" s="101"/>
      <c r="G77" s="101"/>
      <c r="H77" s="102"/>
      <c r="I77" s="21" t="s">
        <v>21</v>
      </c>
      <c r="J77" s="22" t="s">
        <v>694</v>
      </c>
      <c r="K77" s="23" t="s">
        <v>694</v>
      </c>
      <c r="L77" s="23" t="s">
        <v>694</v>
      </c>
      <c r="M77" s="24" t="s">
        <v>694</v>
      </c>
      <c r="N77" s="25" t="s">
        <v>694</v>
      </c>
    </row>
    <row r="78" spans="1:14" ht="13.5" thickBot="1">
      <c r="A78" s="26" t="s">
        <v>117</v>
      </c>
      <c r="B78" s="160" t="s">
        <v>118</v>
      </c>
      <c r="C78" s="161"/>
      <c r="D78" s="161"/>
      <c r="E78" s="161"/>
      <c r="F78" s="161"/>
      <c r="G78" s="161"/>
      <c r="H78" s="162"/>
      <c r="I78" s="27" t="s">
        <v>21</v>
      </c>
      <c r="J78" s="28" t="s">
        <v>694</v>
      </c>
      <c r="K78" s="29">
        <v>2.6422640000000001E-2</v>
      </c>
      <c r="L78" s="29" t="s">
        <v>694</v>
      </c>
      <c r="M78" s="30" t="s">
        <v>694</v>
      </c>
      <c r="N78" s="31" t="s">
        <v>694</v>
      </c>
    </row>
    <row r="79" spans="1:14">
      <c r="A79" s="32" t="s">
        <v>119</v>
      </c>
      <c r="B79" s="91" t="s">
        <v>120</v>
      </c>
      <c r="C79" s="92"/>
      <c r="D79" s="92"/>
      <c r="E79" s="92"/>
      <c r="F79" s="92"/>
      <c r="G79" s="92"/>
      <c r="H79" s="93"/>
      <c r="I79" s="33" t="s">
        <v>21</v>
      </c>
      <c r="J79" s="34">
        <f>J21-J36</f>
        <v>2.8601943337132667</v>
      </c>
      <c r="K79" s="34">
        <f>K21-K36</f>
        <v>0.54543658666667483</v>
      </c>
      <c r="L79" s="34">
        <f>K79-J79</f>
        <v>-2.3147577470465919</v>
      </c>
      <c r="M79" s="35">
        <f>L79/J79</f>
        <v>-0.80930086454700512</v>
      </c>
      <c r="N79" s="36"/>
    </row>
    <row r="80" spans="1:14" ht="25.9" customHeight="1">
      <c r="A80" s="20" t="s">
        <v>121</v>
      </c>
      <c r="B80" s="100" t="s">
        <v>23</v>
      </c>
      <c r="C80" s="101"/>
      <c r="D80" s="101"/>
      <c r="E80" s="101"/>
      <c r="F80" s="101"/>
      <c r="G80" s="101"/>
      <c r="H80" s="102"/>
      <c r="I80" s="21" t="s">
        <v>21</v>
      </c>
      <c r="J80" s="23" t="s">
        <v>694</v>
      </c>
      <c r="K80" s="23" t="s">
        <v>694</v>
      </c>
      <c r="L80" s="23" t="s">
        <v>694</v>
      </c>
      <c r="M80" s="24" t="s">
        <v>694</v>
      </c>
      <c r="N80" s="25" t="s">
        <v>694</v>
      </c>
    </row>
    <row r="81" spans="1:14" ht="24" hidden="1" customHeight="1">
      <c r="A81" s="20" t="s">
        <v>122</v>
      </c>
      <c r="B81" s="156" t="s">
        <v>25</v>
      </c>
      <c r="C81" s="157"/>
      <c r="D81" s="157"/>
      <c r="E81" s="157"/>
      <c r="F81" s="157"/>
      <c r="G81" s="157"/>
      <c r="H81" s="158"/>
      <c r="I81" s="21" t="s">
        <v>21</v>
      </c>
      <c r="J81" s="23" t="s">
        <v>694</v>
      </c>
      <c r="K81" s="23" t="s">
        <v>694</v>
      </c>
      <c r="L81" s="23" t="s">
        <v>694</v>
      </c>
      <c r="M81" s="24" t="s">
        <v>694</v>
      </c>
      <c r="N81" s="25" t="s">
        <v>694</v>
      </c>
    </row>
    <row r="82" spans="1:14" ht="24" hidden="1" customHeight="1">
      <c r="A82" s="20" t="s">
        <v>123</v>
      </c>
      <c r="B82" s="156" t="s">
        <v>27</v>
      </c>
      <c r="C82" s="157"/>
      <c r="D82" s="157"/>
      <c r="E82" s="157"/>
      <c r="F82" s="157"/>
      <c r="G82" s="157"/>
      <c r="H82" s="158"/>
      <c r="I82" s="21" t="s">
        <v>21</v>
      </c>
      <c r="J82" s="23" t="s">
        <v>694</v>
      </c>
      <c r="K82" s="23" t="s">
        <v>694</v>
      </c>
      <c r="L82" s="23" t="s">
        <v>694</v>
      </c>
      <c r="M82" s="24" t="s">
        <v>694</v>
      </c>
      <c r="N82" s="25" t="s">
        <v>694</v>
      </c>
    </row>
    <row r="83" spans="1:14" ht="24" hidden="1" customHeight="1">
      <c r="A83" s="20" t="s">
        <v>124</v>
      </c>
      <c r="B83" s="156" t="s">
        <v>29</v>
      </c>
      <c r="C83" s="157"/>
      <c r="D83" s="157"/>
      <c r="E83" s="157"/>
      <c r="F83" s="157"/>
      <c r="G83" s="157"/>
      <c r="H83" s="158"/>
      <c r="I83" s="21" t="s">
        <v>21</v>
      </c>
      <c r="J83" s="23" t="s">
        <v>694</v>
      </c>
      <c r="K83" s="23" t="s">
        <v>694</v>
      </c>
      <c r="L83" s="23" t="s">
        <v>694</v>
      </c>
      <c r="M83" s="24" t="s">
        <v>694</v>
      </c>
      <c r="N83" s="25" t="s">
        <v>694</v>
      </c>
    </row>
    <row r="84" spans="1:14">
      <c r="A84" s="20" t="s">
        <v>125</v>
      </c>
      <c r="B84" s="100" t="s">
        <v>31</v>
      </c>
      <c r="C84" s="101"/>
      <c r="D84" s="101"/>
      <c r="E84" s="101"/>
      <c r="F84" s="101"/>
      <c r="G84" s="101"/>
      <c r="H84" s="102"/>
      <c r="I84" s="21" t="s">
        <v>21</v>
      </c>
      <c r="J84" s="23" t="s">
        <v>694</v>
      </c>
      <c r="K84" s="23" t="s">
        <v>694</v>
      </c>
      <c r="L84" s="23" t="s">
        <v>694</v>
      </c>
      <c r="M84" s="24" t="s">
        <v>694</v>
      </c>
      <c r="N84" s="25" t="s">
        <v>694</v>
      </c>
    </row>
    <row r="85" spans="1:14">
      <c r="A85" s="20" t="s">
        <v>126</v>
      </c>
      <c r="B85" s="100" t="s">
        <v>33</v>
      </c>
      <c r="C85" s="101"/>
      <c r="D85" s="101"/>
      <c r="E85" s="101"/>
      <c r="F85" s="101"/>
      <c r="G85" s="101"/>
      <c r="H85" s="102"/>
      <c r="I85" s="21" t="s">
        <v>21</v>
      </c>
      <c r="J85" s="23">
        <f>J79</f>
        <v>2.8601943337132667</v>
      </c>
      <c r="K85" s="23">
        <f>K79</f>
        <v>0.54543658666667483</v>
      </c>
      <c r="L85" s="23">
        <f t="shared" ref="L85" si="5">K85-J85</f>
        <v>-2.3147577470465919</v>
      </c>
      <c r="M85" s="24">
        <f t="shared" ref="M85" si="6">L85/J85</f>
        <v>-0.80930086454700512</v>
      </c>
      <c r="N85" s="25" t="s">
        <v>694</v>
      </c>
    </row>
    <row r="86" spans="1:14">
      <c r="A86" s="20" t="s">
        <v>127</v>
      </c>
      <c r="B86" s="100" t="s">
        <v>35</v>
      </c>
      <c r="C86" s="101"/>
      <c r="D86" s="101"/>
      <c r="E86" s="101"/>
      <c r="F86" s="101"/>
      <c r="G86" s="101"/>
      <c r="H86" s="102"/>
      <c r="I86" s="21" t="s">
        <v>21</v>
      </c>
      <c r="J86" s="74"/>
      <c r="K86" s="23" t="s">
        <v>694</v>
      </c>
      <c r="L86" s="23" t="s">
        <v>694</v>
      </c>
      <c r="M86" s="24" t="s">
        <v>694</v>
      </c>
      <c r="N86" s="25" t="s">
        <v>694</v>
      </c>
    </row>
    <row r="87" spans="1:14">
      <c r="A87" s="20" t="s">
        <v>128</v>
      </c>
      <c r="B87" s="100" t="s">
        <v>37</v>
      </c>
      <c r="C87" s="101"/>
      <c r="D87" s="101"/>
      <c r="E87" s="101"/>
      <c r="F87" s="101"/>
      <c r="G87" s="101"/>
      <c r="H87" s="102"/>
      <c r="I87" s="21" t="s">
        <v>21</v>
      </c>
      <c r="J87" s="23" t="s">
        <v>694</v>
      </c>
      <c r="K87" s="23" t="s">
        <v>694</v>
      </c>
      <c r="L87" s="23" t="s">
        <v>694</v>
      </c>
      <c r="M87" s="24" t="s">
        <v>694</v>
      </c>
      <c r="N87" s="25" t="s">
        <v>694</v>
      </c>
    </row>
    <row r="88" spans="1:14">
      <c r="A88" s="20" t="s">
        <v>129</v>
      </c>
      <c r="B88" s="100" t="s">
        <v>39</v>
      </c>
      <c r="C88" s="101"/>
      <c r="D88" s="101"/>
      <c r="E88" s="101"/>
      <c r="F88" s="101"/>
      <c r="G88" s="101"/>
      <c r="H88" s="102"/>
      <c r="I88" s="21" t="s">
        <v>21</v>
      </c>
      <c r="J88" s="23" t="s">
        <v>694</v>
      </c>
      <c r="K88" s="23" t="s">
        <v>694</v>
      </c>
      <c r="L88" s="23" t="s">
        <v>694</v>
      </c>
      <c r="M88" s="24" t="s">
        <v>694</v>
      </c>
      <c r="N88" s="25" t="s">
        <v>694</v>
      </c>
    </row>
    <row r="89" spans="1:14">
      <c r="A89" s="20" t="s">
        <v>130</v>
      </c>
      <c r="B89" s="100" t="s">
        <v>41</v>
      </c>
      <c r="C89" s="101"/>
      <c r="D89" s="101"/>
      <c r="E89" s="101"/>
      <c r="F89" s="101"/>
      <c r="G89" s="101"/>
      <c r="H89" s="102"/>
      <c r="I89" s="21" t="s">
        <v>21</v>
      </c>
      <c r="J89" s="23" t="s">
        <v>694</v>
      </c>
      <c r="K89" s="23" t="s">
        <v>694</v>
      </c>
      <c r="L89" s="23" t="s">
        <v>694</v>
      </c>
      <c r="M89" s="24" t="s">
        <v>694</v>
      </c>
      <c r="N89" s="25" t="s">
        <v>694</v>
      </c>
    </row>
    <row r="90" spans="1:14" ht="24" customHeight="1">
      <c r="A90" s="20" t="s">
        <v>131</v>
      </c>
      <c r="B90" s="156" t="s">
        <v>43</v>
      </c>
      <c r="C90" s="157"/>
      <c r="D90" s="157"/>
      <c r="E90" s="157"/>
      <c r="F90" s="157"/>
      <c r="G90" s="157"/>
      <c r="H90" s="158"/>
      <c r="I90" s="21" t="s">
        <v>21</v>
      </c>
      <c r="J90" s="23" t="s">
        <v>694</v>
      </c>
      <c r="K90" s="23" t="s">
        <v>694</v>
      </c>
      <c r="L90" s="23" t="s">
        <v>694</v>
      </c>
      <c r="M90" s="24" t="s">
        <v>694</v>
      </c>
      <c r="N90" s="25" t="s">
        <v>694</v>
      </c>
    </row>
    <row r="91" spans="1:14" ht="13.15" hidden="1" customHeight="1">
      <c r="A91" s="20" t="s">
        <v>132</v>
      </c>
      <c r="B91" s="100" t="s">
        <v>45</v>
      </c>
      <c r="C91" s="101"/>
      <c r="D91" s="101"/>
      <c r="E91" s="101"/>
      <c r="F91" s="101"/>
      <c r="G91" s="101"/>
      <c r="H91" s="102"/>
      <c r="I91" s="21" t="s">
        <v>21</v>
      </c>
      <c r="J91" s="23" t="s">
        <v>694</v>
      </c>
      <c r="K91" s="23" t="s">
        <v>694</v>
      </c>
      <c r="L91" s="23" t="s">
        <v>694</v>
      </c>
      <c r="M91" s="24" t="s">
        <v>694</v>
      </c>
      <c r="N91" s="25" t="s">
        <v>694</v>
      </c>
    </row>
    <row r="92" spans="1:14" ht="13.15" hidden="1" customHeight="1">
      <c r="A92" s="20" t="s">
        <v>133</v>
      </c>
      <c r="B92" s="100" t="s">
        <v>47</v>
      </c>
      <c r="C92" s="101"/>
      <c r="D92" s="101"/>
      <c r="E92" s="101"/>
      <c r="F92" s="101"/>
      <c r="G92" s="101"/>
      <c r="H92" s="102"/>
      <c r="I92" s="21" t="s">
        <v>21</v>
      </c>
      <c r="J92" s="23" t="s">
        <v>694</v>
      </c>
      <c r="K92" s="23" t="s">
        <v>694</v>
      </c>
      <c r="L92" s="23" t="s">
        <v>694</v>
      </c>
      <c r="M92" s="24" t="s">
        <v>694</v>
      </c>
      <c r="N92" s="25" t="s">
        <v>694</v>
      </c>
    </row>
    <row r="93" spans="1:14">
      <c r="A93" s="20" t="s">
        <v>134</v>
      </c>
      <c r="B93" s="100" t="s">
        <v>49</v>
      </c>
      <c r="C93" s="101"/>
      <c r="D93" s="101"/>
      <c r="E93" s="101"/>
      <c r="F93" s="101"/>
      <c r="G93" s="101"/>
      <c r="H93" s="102"/>
      <c r="I93" s="21" t="s">
        <v>21</v>
      </c>
      <c r="J93" s="23" t="s">
        <v>694</v>
      </c>
      <c r="K93" s="23" t="s">
        <v>694</v>
      </c>
      <c r="L93" s="23" t="s">
        <v>694</v>
      </c>
      <c r="M93" s="24" t="s">
        <v>694</v>
      </c>
      <c r="N93" s="25" t="s">
        <v>694</v>
      </c>
    </row>
    <row r="94" spans="1:14">
      <c r="A94" s="20" t="s">
        <v>135</v>
      </c>
      <c r="B94" s="100" t="s">
        <v>136</v>
      </c>
      <c r="C94" s="101"/>
      <c r="D94" s="101"/>
      <c r="E94" s="101"/>
      <c r="F94" s="101"/>
      <c r="G94" s="101"/>
      <c r="H94" s="102"/>
      <c r="I94" s="21" t="s">
        <v>21</v>
      </c>
      <c r="J94" s="23">
        <v>0</v>
      </c>
      <c r="K94" s="23">
        <f>K95-K101</f>
        <v>-0.26948299999999997</v>
      </c>
      <c r="L94" s="23">
        <f t="shared" ref="L94" si="7">K94-J94</f>
        <v>-0.26948299999999997</v>
      </c>
      <c r="M94" s="24" t="s">
        <v>244</v>
      </c>
      <c r="N94" s="25" t="s">
        <v>694</v>
      </c>
    </row>
    <row r="95" spans="1:14">
      <c r="A95" s="20" t="s">
        <v>137</v>
      </c>
      <c r="B95" s="100" t="s">
        <v>138</v>
      </c>
      <c r="C95" s="101"/>
      <c r="D95" s="101"/>
      <c r="E95" s="101"/>
      <c r="F95" s="101"/>
      <c r="G95" s="101"/>
      <c r="H95" s="102"/>
      <c r="I95" s="21" t="s">
        <v>21</v>
      </c>
      <c r="J95" s="23">
        <v>0</v>
      </c>
      <c r="K95" s="23">
        <v>0</v>
      </c>
      <c r="L95" s="23">
        <v>0</v>
      </c>
      <c r="M95" s="24" t="s">
        <v>694</v>
      </c>
      <c r="N95" s="25" t="s">
        <v>694</v>
      </c>
    </row>
    <row r="96" spans="1:14">
      <c r="A96" s="20" t="s">
        <v>139</v>
      </c>
      <c r="B96" s="100" t="s">
        <v>140</v>
      </c>
      <c r="C96" s="101"/>
      <c r="D96" s="101"/>
      <c r="E96" s="101"/>
      <c r="F96" s="101"/>
      <c r="G96" s="101"/>
      <c r="H96" s="102"/>
      <c r="I96" s="21" t="s">
        <v>21</v>
      </c>
      <c r="J96" s="23" t="s">
        <v>694</v>
      </c>
      <c r="K96" s="23" t="s">
        <v>694</v>
      </c>
      <c r="L96" s="23" t="s">
        <v>694</v>
      </c>
      <c r="M96" s="24" t="s">
        <v>694</v>
      </c>
      <c r="N96" s="25" t="s">
        <v>694</v>
      </c>
    </row>
    <row r="97" spans="1:14">
      <c r="A97" s="20" t="s">
        <v>141</v>
      </c>
      <c r="B97" s="100" t="s">
        <v>142</v>
      </c>
      <c r="C97" s="101"/>
      <c r="D97" s="101"/>
      <c r="E97" s="101"/>
      <c r="F97" s="101"/>
      <c r="G97" s="101"/>
      <c r="H97" s="102"/>
      <c r="I97" s="21" t="s">
        <v>21</v>
      </c>
      <c r="J97" s="23" t="s">
        <v>694</v>
      </c>
      <c r="K97" s="23" t="s">
        <v>694</v>
      </c>
      <c r="L97" s="23" t="s">
        <v>694</v>
      </c>
      <c r="M97" s="24" t="s">
        <v>694</v>
      </c>
      <c r="N97" s="25" t="s">
        <v>694</v>
      </c>
    </row>
    <row r="98" spans="1:14">
      <c r="A98" s="20" t="s">
        <v>143</v>
      </c>
      <c r="B98" s="100" t="s">
        <v>144</v>
      </c>
      <c r="C98" s="101"/>
      <c r="D98" s="101"/>
      <c r="E98" s="101"/>
      <c r="F98" s="101"/>
      <c r="G98" s="101"/>
      <c r="H98" s="102"/>
      <c r="I98" s="21" t="s">
        <v>21</v>
      </c>
      <c r="J98" s="23" t="s">
        <v>694</v>
      </c>
      <c r="K98" s="23" t="s">
        <v>694</v>
      </c>
      <c r="L98" s="23" t="s">
        <v>694</v>
      </c>
      <c r="M98" s="24" t="s">
        <v>694</v>
      </c>
      <c r="N98" s="25" t="s">
        <v>694</v>
      </c>
    </row>
    <row r="99" spans="1:14">
      <c r="A99" s="20" t="s">
        <v>145</v>
      </c>
      <c r="B99" s="100" t="s">
        <v>146</v>
      </c>
      <c r="C99" s="101"/>
      <c r="D99" s="101"/>
      <c r="E99" s="101"/>
      <c r="F99" s="101"/>
      <c r="G99" s="101"/>
      <c r="H99" s="102"/>
      <c r="I99" s="21" t="s">
        <v>21</v>
      </c>
      <c r="J99" s="23" t="s">
        <v>694</v>
      </c>
      <c r="K99" s="23" t="s">
        <v>694</v>
      </c>
      <c r="L99" s="23" t="s">
        <v>694</v>
      </c>
      <c r="M99" s="24" t="s">
        <v>694</v>
      </c>
      <c r="N99" s="25" t="s">
        <v>694</v>
      </c>
    </row>
    <row r="100" spans="1:14">
      <c r="A100" s="20" t="s">
        <v>147</v>
      </c>
      <c r="B100" s="100" t="s">
        <v>148</v>
      </c>
      <c r="C100" s="101"/>
      <c r="D100" s="101"/>
      <c r="E100" s="101"/>
      <c r="F100" s="101"/>
      <c r="G100" s="101"/>
      <c r="H100" s="102"/>
      <c r="I100" s="21" t="s">
        <v>21</v>
      </c>
      <c r="J100" s="23" t="s">
        <v>694</v>
      </c>
      <c r="K100" s="23" t="s">
        <v>694</v>
      </c>
      <c r="L100" s="23" t="s">
        <v>694</v>
      </c>
      <c r="M100" s="24" t="s">
        <v>694</v>
      </c>
      <c r="N100" s="25" t="s">
        <v>694</v>
      </c>
    </row>
    <row r="101" spans="1:14">
      <c r="A101" s="20" t="s">
        <v>149</v>
      </c>
      <c r="B101" s="100" t="s">
        <v>104</v>
      </c>
      <c r="C101" s="101"/>
      <c r="D101" s="101"/>
      <c r="E101" s="101"/>
      <c r="F101" s="101"/>
      <c r="G101" s="101"/>
      <c r="H101" s="102"/>
      <c r="I101" s="21" t="s">
        <v>21</v>
      </c>
      <c r="J101" s="23">
        <v>0</v>
      </c>
      <c r="K101" s="23">
        <f>K106</f>
        <v>0.26948299999999997</v>
      </c>
      <c r="L101" s="23">
        <f t="shared" ref="L101" si="8">K101-J101</f>
        <v>0.26948299999999997</v>
      </c>
      <c r="M101" s="24" t="s">
        <v>244</v>
      </c>
      <c r="N101" s="25" t="s">
        <v>694</v>
      </c>
    </row>
    <row r="102" spans="1:14">
      <c r="A102" s="20" t="s">
        <v>150</v>
      </c>
      <c r="B102" s="100" t="s">
        <v>151</v>
      </c>
      <c r="C102" s="101"/>
      <c r="D102" s="101"/>
      <c r="E102" s="101"/>
      <c r="F102" s="101"/>
      <c r="G102" s="101"/>
      <c r="H102" s="102"/>
      <c r="I102" s="21" t="s">
        <v>21</v>
      </c>
      <c r="J102" s="23" t="s">
        <v>694</v>
      </c>
      <c r="K102" s="23" t="s">
        <v>694</v>
      </c>
      <c r="L102" s="23" t="s">
        <v>694</v>
      </c>
      <c r="M102" s="24" t="s">
        <v>694</v>
      </c>
      <c r="N102" s="25" t="s">
        <v>694</v>
      </c>
    </row>
    <row r="103" spans="1:14">
      <c r="A103" s="20" t="s">
        <v>152</v>
      </c>
      <c r="B103" s="100" t="s">
        <v>153</v>
      </c>
      <c r="C103" s="101"/>
      <c r="D103" s="101"/>
      <c r="E103" s="101"/>
      <c r="F103" s="101"/>
      <c r="G103" s="101"/>
      <c r="H103" s="102"/>
      <c r="I103" s="21" t="s">
        <v>21</v>
      </c>
      <c r="J103" s="23" t="s">
        <v>694</v>
      </c>
      <c r="K103" s="23" t="s">
        <v>694</v>
      </c>
      <c r="L103" s="23" t="s">
        <v>694</v>
      </c>
      <c r="M103" s="24" t="s">
        <v>694</v>
      </c>
      <c r="N103" s="25" t="s">
        <v>694</v>
      </c>
    </row>
    <row r="104" spans="1:14">
      <c r="A104" s="20" t="s">
        <v>154</v>
      </c>
      <c r="B104" s="100" t="s">
        <v>155</v>
      </c>
      <c r="C104" s="101"/>
      <c r="D104" s="101"/>
      <c r="E104" s="101"/>
      <c r="F104" s="101"/>
      <c r="G104" s="101"/>
      <c r="H104" s="102"/>
      <c r="I104" s="21" t="s">
        <v>21</v>
      </c>
      <c r="J104" s="23" t="s">
        <v>694</v>
      </c>
      <c r="K104" s="23" t="s">
        <v>694</v>
      </c>
      <c r="L104" s="23" t="s">
        <v>694</v>
      </c>
      <c r="M104" s="24" t="s">
        <v>694</v>
      </c>
      <c r="N104" s="25" t="s">
        <v>694</v>
      </c>
    </row>
    <row r="105" spans="1:14">
      <c r="A105" s="20" t="s">
        <v>156</v>
      </c>
      <c r="B105" s="100" t="s">
        <v>146</v>
      </c>
      <c r="C105" s="101"/>
      <c r="D105" s="101"/>
      <c r="E105" s="101"/>
      <c r="F105" s="101"/>
      <c r="G105" s="101"/>
      <c r="H105" s="102"/>
      <c r="I105" s="21" t="s">
        <v>21</v>
      </c>
      <c r="J105" s="23" t="s">
        <v>694</v>
      </c>
      <c r="K105" s="23" t="s">
        <v>694</v>
      </c>
      <c r="L105" s="23" t="s">
        <v>694</v>
      </c>
      <c r="M105" s="24" t="s">
        <v>694</v>
      </c>
      <c r="N105" s="25" t="s">
        <v>694</v>
      </c>
    </row>
    <row r="106" spans="1:14">
      <c r="A106" s="20" t="s">
        <v>157</v>
      </c>
      <c r="B106" s="100" t="s">
        <v>158</v>
      </c>
      <c r="C106" s="101"/>
      <c r="D106" s="101"/>
      <c r="E106" s="101"/>
      <c r="F106" s="101"/>
      <c r="G106" s="101"/>
      <c r="H106" s="102"/>
      <c r="I106" s="21" t="s">
        <v>21</v>
      </c>
      <c r="J106" s="23" t="s">
        <v>694</v>
      </c>
      <c r="K106" s="23">
        <v>0.26948299999999997</v>
      </c>
      <c r="L106" s="23" t="s">
        <v>694</v>
      </c>
      <c r="M106" s="24" t="s">
        <v>694</v>
      </c>
      <c r="N106" s="25" t="s">
        <v>694</v>
      </c>
    </row>
    <row r="107" spans="1:14" ht="24" customHeight="1">
      <c r="A107" s="20" t="s">
        <v>159</v>
      </c>
      <c r="B107" s="100" t="s">
        <v>160</v>
      </c>
      <c r="C107" s="101"/>
      <c r="D107" s="101"/>
      <c r="E107" s="101"/>
      <c r="F107" s="101"/>
      <c r="G107" s="101"/>
      <c r="H107" s="102"/>
      <c r="I107" s="21" t="s">
        <v>21</v>
      </c>
      <c r="J107" s="23">
        <f>J79+J94</f>
        <v>2.8601943337132667</v>
      </c>
      <c r="K107" s="23">
        <f>K79+K94</f>
        <v>0.27595358666667485</v>
      </c>
      <c r="L107" s="23">
        <f t="shared" ref="L107" si="9">K107-J107</f>
        <v>-2.584240747046592</v>
      </c>
      <c r="M107" s="24">
        <f t="shared" ref="M107" si="10">L107/J107</f>
        <v>-0.9035192876882544</v>
      </c>
      <c r="N107" s="25" t="s">
        <v>694</v>
      </c>
    </row>
    <row r="108" spans="1:14" ht="28.15" customHeight="1">
      <c r="A108" s="20" t="s">
        <v>161</v>
      </c>
      <c r="B108" s="156" t="s">
        <v>162</v>
      </c>
      <c r="C108" s="157"/>
      <c r="D108" s="157"/>
      <c r="E108" s="157"/>
      <c r="F108" s="157"/>
      <c r="G108" s="157"/>
      <c r="H108" s="158"/>
      <c r="I108" s="21" t="s">
        <v>21</v>
      </c>
      <c r="J108" s="23" t="s">
        <v>694</v>
      </c>
      <c r="K108" s="23" t="s">
        <v>694</v>
      </c>
      <c r="L108" s="23" t="s">
        <v>694</v>
      </c>
      <c r="M108" s="24" t="s">
        <v>694</v>
      </c>
      <c r="N108" s="25" t="s">
        <v>694</v>
      </c>
    </row>
    <row r="109" spans="1:14" ht="24" hidden="1" customHeight="1">
      <c r="A109" s="20" t="s">
        <v>163</v>
      </c>
      <c r="B109" s="156" t="s">
        <v>25</v>
      </c>
      <c r="C109" s="157"/>
      <c r="D109" s="157"/>
      <c r="E109" s="157"/>
      <c r="F109" s="157"/>
      <c r="G109" s="157"/>
      <c r="H109" s="158"/>
      <c r="I109" s="21" t="s">
        <v>21</v>
      </c>
      <c r="J109" s="23" t="s">
        <v>694</v>
      </c>
      <c r="K109" s="23" t="s">
        <v>694</v>
      </c>
      <c r="L109" s="23" t="s">
        <v>694</v>
      </c>
      <c r="M109" s="24" t="s">
        <v>694</v>
      </c>
      <c r="N109" s="25" t="s">
        <v>694</v>
      </c>
    </row>
    <row r="110" spans="1:14" ht="24" hidden="1" customHeight="1">
      <c r="A110" s="20" t="s">
        <v>164</v>
      </c>
      <c r="B110" s="156" t="s">
        <v>27</v>
      </c>
      <c r="C110" s="157"/>
      <c r="D110" s="157"/>
      <c r="E110" s="157"/>
      <c r="F110" s="157"/>
      <c r="G110" s="157"/>
      <c r="H110" s="158"/>
      <c r="I110" s="21" t="s">
        <v>21</v>
      </c>
      <c r="J110" s="23" t="s">
        <v>694</v>
      </c>
      <c r="K110" s="23" t="s">
        <v>694</v>
      </c>
      <c r="L110" s="23" t="s">
        <v>694</v>
      </c>
      <c r="M110" s="24" t="s">
        <v>694</v>
      </c>
      <c r="N110" s="25" t="s">
        <v>694</v>
      </c>
    </row>
    <row r="111" spans="1:14" ht="24" hidden="1" customHeight="1">
      <c r="A111" s="20" t="s">
        <v>165</v>
      </c>
      <c r="B111" s="156" t="s">
        <v>29</v>
      </c>
      <c r="C111" s="157"/>
      <c r="D111" s="157"/>
      <c r="E111" s="157"/>
      <c r="F111" s="157"/>
      <c r="G111" s="157"/>
      <c r="H111" s="158"/>
      <c r="I111" s="21" t="s">
        <v>21</v>
      </c>
      <c r="J111" s="23" t="s">
        <v>694</v>
      </c>
      <c r="K111" s="23" t="s">
        <v>694</v>
      </c>
      <c r="L111" s="23" t="s">
        <v>694</v>
      </c>
      <c r="M111" s="24" t="s">
        <v>694</v>
      </c>
      <c r="N111" s="25" t="s">
        <v>694</v>
      </c>
    </row>
    <row r="112" spans="1:14">
      <c r="A112" s="20" t="s">
        <v>166</v>
      </c>
      <c r="B112" s="100" t="s">
        <v>31</v>
      </c>
      <c r="C112" s="101"/>
      <c r="D112" s="101"/>
      <c r="E112" s="101"/>
      <c r="F112" s="101"/>
      <c r="G112" s="101"/>
      <c r="H112" s="102"/>
      <c r="I112" s="21" t="s">
        <v>21</v>
      </c>
      <c r="J112" s="23" t="s">
        <v>694</v>
      </c>
      <c r="K112" s="23" t="s">
        <v>694</v>
      </c>
      <c r="L112" s="23" t="s">
        <v>694</v>
      </c>
      <c r="M112" s="24" t="s">
        <v>694</v>
      </c>
      <c r="N112" s="25" t="s">
        <v>694</v>
      </c>
    </row>
    <row r="113" spans="1:14">
      <c r="A113" s="20" t="s">
        <v>167</v>
      </c>
      <c r="B113" s="100" t="s">
        <v>33</v>
      </c>
      <c r="C113" s="101"/>
      <c r="D113" s="101"/>
      <c r="E113" s="101"/>
      <c r="F113" s="101"/>
      <c r="G113" s="101"/>
      <c r="H113" s="102"/>
      <c r="I113" s="21" t="s">
        <v>21</v>
      </c>
      <c r="J113" s="23">
        <f>J107</f>
        <v>2.8601943337132667</v>
      </c>
      <c r="K113" s="23">
        <f>K107</f>
        <v>0.27595358666667485</v>
      </c>
      <c r="L113" s="23">
        <f t="shared" ref="L113" si="11">K113-J113</f>
        <v>-2.584240747046592</v>
      </c>
      <c r="M113" s="24">
        <f t="shared" ref="M113" si="12">L113/J113</f>
        <v>-0.9035192876882544</v>
      </c>
      <c r="N113" s="25" t="s">
        <v>694</v>
      </c>
    </row>
    <row r="114" spans="1:14">
      <c r="A114" s="20" t="s">
        <v>168</v>
      </c>
      <c r="B114" s="100" t="s">
        <v>35</v>
      </c>
      <c r="C114" s="101"/>
      <c r="D114" s="101"/>
      <c r="E114" s="101"/>
      <c r="F114" s="101"/>
      <c r="G114" s="101"/>
      <c r="H114" s="102"/>
      <c r="I114" s="21" t="s">
        <v>21</v>
      </c>
      <c r="J114" s="23" t="s">
        <v>694</v>
      </c>
      <c r="K114" s="23" t="s">
        <v>694</v>
      </c>
      <c r="L114" s="23" t="s">
        <v>694</v>
      </c>
      <c r="M114" s="24" t="s">
        <v>694</v>
      </c>
      <c r="N114" s="25" t="s">
        <v>694</v>
      </c>
    </row>
    <row r="115" spans="1:14">
      <c r="A115" s="20" t="s">
        <v>169</v>
      </c>
      <c r="B115" s="100" t="s">
        <v>37</v>
      </c>
      <c r="C115" s="101"/>
      <c r="D115" s="101"/>
      <c r="E115" s="101"/>
      <c r="F115" s="101"/>
      <c r="G115" s="101"/>
      <c r="H115" s="102"/>
      <c r="I115" s="21" t="s">
        <v>21</v>
      </c>
      <c r="J115" s="23" t="s">
        <v>694</v>
      </c>
      <c r="K115" s="23" t="s">
        <v>694</v>
      </c>
      <c r="L115" s="23" t="s">
        <v>694</v>
      </c>
      <c r="M115" s="24" t="s">
        <v>694</v>
      </c>
      <c r="N115" s="25" t="s">
        <v>694</v>
      </c>
    </row>
    <row r="116" spans="1:14">
      <c r="A116" s="20" t="s">
        <v>170</v>
      </c>
      <c r="B116" s="100" t="s">
        <v>39</v>
      </c>
      <c r="C116" s="101"/>
      <c r="D116" s="101"/>
      <c r="E116" s="101"/>
      <c r="F116" s="101"/>
      <c r="G116" s="101"/>
      <c r="H116" s="102"/>
      <c r="I116" s="21" t="s">
        <v>21</v>
      </c>
      <c r="J116" s="23" t="s">
        <v>694</v>
      </c>
      <c r="K116" s="23" t="s">
        <v>694</v>
      </c>
      <c r="L116" s="23" t="s">
        <v>694</v>
      </c>
      <c r="M116" s="24" t="s">
        <v>694</v>
      </c>
      <c r="N116" s="25" t="s">
        <v>694</v>
      </c>
    </row>
    <row r="117" spans="1:14">
      <c r="A117" s="20" t="s">
        <v>171</v>
      </c>
      <c r="B117" s="100" t="s">
        <v>41</v>
      </c>
      <c r="C117" s="101"/>
      <c r="D117" s="101"/>
      <c r="E117" s="101"/>
      <c r="F117" s="101"/>
      <c r="G117" s="101"/>
      <c r="H117" s="102"/>
      <c r="I117" s="21" t="s">
        <v>21</v>
      </c>
      <c r="J117" s="23" t="s">
        <v>694</v>
      </c>
      <c r="K117" s="23" t="s">
        <v>694</v>
      </c>
      <c r="L117" s="23" t="s">
        <v>694</v>
      </c>
      <c r="M117" s="24" t="s">
        <v>694</v>
      </c>
      <c r="N117" s="25" t="s">
        <v>694</v>
      </c>
    </row>
    <row r="118" spans="1:14" ht="27.6" customHeight="1">
      <c r="A118" s="20" t="s">
        <v>172</v>
      </c>
      <c r="B118" s="156" t="s">
        <v>43</v>
      </c>
      <c r="C118" s="157"/>
      <c r="D118" s="157"/>
      <c r="E118" s="157"/>
      <c r="F118" s="157"/>
      <c r="G118" s="157"/>
      <c r="H118" s="158"/>
      <c r="I118" s="21" t="s">
        <v>21</v>
      </c>
      <c r="J118" s="23" t="s">
        <v>694</v>
      </c>
      <c r="K118" s="23" t="s">
        <v>694</v>
      </c>
      <c r="L118" s="23" t="s">
        <v>694</v>
      </c>
      <c r="M118" s="24" t="s">
        <v>694</v>
      </c>
      <c r="N118" s="25" t="s">
        <v>694</v>
      </c>
    </row>
    <row r="119" spans="1:14" ht="13.15" hidden="1" customHeight="1">
      <c r="A119" s="20" t="s">
        <v>173</v>
      </c>
      <c r="B119" s="100" t="s">
        <v>45</v>
      </c>
      <c r="C119" s="101"/>
      <c r="D119" s="101"/>
      <c r="E119" s="101"/>
      <c r="F119" s="101"/>
      <c r="G119" s="101"/>
      <c r="H119" s="102"/>
      <c r="I119" s="21" t="s">
        <v>21</v>
      </c>
      <c r="J119" s="23" t="s">
        <v>694</v>
      </c>
      <c r="K119" s="23" t="s">
        <v>694</v>
      </c>
      <c r="L119" s="23" t="s">
        <v>694</v>
      </c>
      <c r="M119" s="24" t="s">
        <v>694</v>
      </c>
      <c r="N119" s="25" t="s">
        <v>694</v>
      </c>
    </row>
    <row r="120" spans="1:14" ht="13.15" hidden="1" customHeight="1">
      <c r="A120" s="20" t="s">
        <v>174</v>
      </c>
      <c r="B120" s="100" t="s">
        <v>47</v>
      </c>
      <c r="C120" s="101"/>
      <c r="D120" s="101"/>
      <c r="E120" s="101"/>
      <c r="F120" s="101"/>
      <c r="G120" s="101"/>
      <c r="H120" s="102"/>
      <c r="I120" s="21" t="s">
        <v>21</v>
      </c>
      <c r="J120" s="23" t="s">
        <v>694</v>
      </c>
      <c r="K120" s="23" t="s">
        <v>694</v>
      </c>
      <c r="L120" s="23" t="s">
        <v>694</v>
      </c>
      <c r="M120" s="24" t="s">
        <v>694</v>
      </c>
      <c r="N120" s="25" t="s">
        <v>694</v>
      </c>
    </row>
    <row r="121" spans="1:14">
      <c r="A121" s="20" t="s">
        <v>175</v>
      </c>
      <c r="B121" s="100" t="s">
        <v>49</v>
      </c>
      <c r="C121" s="101"/>
      <c r="D121" s="101"/>
      <c r="E121" s="101"/>
      <c r="F121" s="101"/>
      <c r="G121" s="101"/>
      <c r="H121" s="102"/>
      <c r="I121" s="21" t="s">
        <v>21</v>
      </c>
      <c r="J121" s="23" t="s">
        <v>694</v>
      </c>
      <c r="K121" s="23" t="s">
        <v>694</v>
      </c>
      <c r="L121" s="23" t="s">
        <v>694</v>
      </c>
      <c r="M121" s="24" t="s">
        <v>694</v>
      </c>
      <c r="N121" s="25" t="s">
        <v>694</v>
      </c>
    </row>
    <row r="122" spans="1:14">
      <c r="A122" s="20" t="s">
        <v>176</v>
      </c>
      <c r="B122" s="100" t="s">
        <v>177</v>
      </c>
      <c r="C122" s="101"/>
      <c r="D122" s="101"/>
      <c r="E122" s="101"/>
      <c r="F122" s="101"/>
      <c r="G122" s="101"/>
      <c r="H122" s="102"/>
      <c r="I122" s="21" t="s">
        <v>21</v>
      </c>
      <c r="J122" s="23">
        <f>J128</f>
        <v>0.76334999999999997</v>
      </c>
      <c r="K122" s="23">
        <f>K128</f>
        <v>5.5115999999999998E-2</v>
      </c>
      <c r="L122" s="23">
        <f t="shared" ref="L122" si="13">K122-J122</f>
        <v>-0.70823400000000003</v>
      </c>
      <c r="M122" s="24">
        <f t="shared" ref="M122" si="14">L122/J122</f>
        <v>-0.92779720966791124</v>
      </c>
      <c r="N122" s="25" t="s">
        <v>694</v>
      </c>
    </row>
    <row r="123" spans="1:14" ht="26.45" customHeight="1">
      <c r="A123" s="20" t="s">
        <v>178</v>
      </c>
      <c r="B123" s="100" t="s">
        <v>23</v>
      </c>
      <c r="C123" s="101"/>
      <c r="D123" s="101"/>
      <c r="E123" s="101"/>
      <c r="F123" s="101"/>
      <c r="G123" s="101"/>
      <c r="H123" s="102"/>
      <c r="I123" s="21" t="s">
        <v>21</v>
      </c>
      <c r="J123" s="23" t="s">
        <v>694</v>
      </c>
      <c r="K123" s="23" t="s">
        <v>694</v>
      </c>
      <c r="L123" s="23" t="s">
        <v>694</v>
      </c>
      <c r="M123" s="24" t="s">
        <v>694</v>
      </c>
      <c r="N123" s="25" t="s">
        <v>694</v>
      </c>
    </row>
    <row r="124" spans="1:14" ht="24" hidden="1" customHeight="1">
      <c r="A124" s="20" t="s">
        <v>179</v>
      </c>
      <c r="B124" s="156" t="s">
        <v>25</v>
      </c>
      <c r="C124" s="157"/>
      <c r="D124" s="157"/>
      <c r="E124" s="157"/>
      <c r="F124" s="157"/>
      <c r="G124" s="157"/>
      <c r="H124" s="158"/>
      <c r="I124" s="21" t="s">
        <v>21</v>
      </c>
      <c r="J124" s="23" t="s">
        <v>694</v>
      </c>
      <c r="K124" s="23" t="s">
        <v>694</v>
      </c>
      <c r="L124" s="23" t="s">
        <v>694</v>
      </c>
      <c r="M124" s="24" t="s">
        <v>694</v>
      </c>
      <c r="N124" s="25" t="s">
        <v>694</v>
      </c>
    </row>
    <row r="125" spans="1:14" ht="24" hidden="1" customHeight="1">
      <c r="A125" s="20" t="s">
        <v>180</v>
      </c>
      <c r="B125" s="156" t="s">
        <v>27</v>
      </c>
      <c r="C125" s="157"/>
      <c r="D125" s="157"/>
      <c r="E125" s="157"/>
      <c r="F125" s="157"/>
      <c r="G125" s="157"/>
      <c r="H125" s="158"/>
      <c r="I125" s="21" t="s">
        <v>21</v>
      </c>
      <c r="J125" s="23" t="s">
        <v>694</v>
      </c>
      <c r="K125" s="23" t="s">
        <v>694</v>
      </c>
      <c r="L125" s="23" t="s">
        <v>694</v>
      </c>
      <c r="M125" s="24" t="s">
        <v>694</v>
      </c>
      <c r="N125" s="25" t="s">
        <v>694</v>
      </c>
    </row>
    <row r="126" spans="1:14" ht="24" hidden="1" customHeight="1">
      <c r="A126" s="20" t="s">
        <v>181</v>
      </c>
      <c r="B126" s="156" t="s">
        <v>29</v>
      </c>
      <c r="C126" s="157"/>
      <c r="D126" s="157"/>
      <c r="E126" s="157"/>
      <c r="F126" s="157"/>
      <c r="G126" s="157"/>
      <c r="H126" s="158"/>
      <c r="I126" s="21" t="s">
        <v>21</v>
      </c>
      <c r="J126" s="23" t="s">
        <v>694</v>
      </c>
      <c r="K126" s="23" t="s">
        <v>694</v>
      </c>
      <c r="L126" s="23" t="s">
        <v>694</v>
      </c>
      <c r="M126" s="24" t="s">
        <v>694</v>
      </c>
      <c r="N126" s="25" t="s">
        <v>694</v>
      </c>
    </row>
    <row r="127" spans="1:14">
      <c r="A127" s="20" t="s">
        <v>182</v>
      </c>
      <c r="B127" s="100" t="s">
        <v>183</v>
      </c>
      <c r="C127" s="101"/>
      <c r="D127" s="101"/>
      <c r="E127" s="101"/>
      <c r="F127" s="101"/>
      <c r="G127" s="101"/>
      <c r="H127" s="102"/>
      <c r="I127" s="21" t="s">
        <v>21</v>
      </c>
      <c r="J127" s="23" t="s">
        <v>694</v>
      </c>
      <c r="K127" s="23" t="s">
        <v>694</v>
      </c>
      <c r="L127" s="23" t="s">
        <v>694</v>
      </c>
      <c r="M127" s="24" t="s">
        <v>694</v>
      </c>
      <c r="N127" s="25" t="s">
        <v>694</v>
      </c>
    </row>
    <row r="128" spans="1:14">
      <c r="A128" s="20" t="s">
        <v>184</v>
      </c>
      <c r="B128" s="100" t="s">
        <v>185</v>
      </c>
      <c r="C128" s="101"/>
      <c r="D128" s="101"/>
      <c r="E128" s="101"/>
      <c r="F128" s="101"/>
      <c r="G128" s="101"/>
      <c r="H128" s="102"/>
      <c r="I128" s="21" t="s">
        <v>21</v>
      </c>
      <c r="J128" s="74">
        <v>0.76334999999999997</v>
      </c>
      <c r="K128" s="23">
        <f>0.008267+0.046849</f>
        <v>5.5115999999999998E-2</v>
      </c>
      <c r="L128" s="23">
        <f t="shared" ref="L128" si="15">K128-J128</f>
        <v>-0.70823400000000003</v>
      </c>
      <c r="M128" s="24">
        <f t="shared" ref="M128" si="16">L128/J128</f>
        <v>-0.92779720966791124</v>
      </c>
      <c r="N128" s="25" t="s">
        <v>694</v>
      </c>
    </row>
    <row r="129" spans="1:14">
      <c r="A129" s="20" t="s">
        <v>186</v>
      </c>
      <c r="B129" s="100" t="s">
        <v>187</v>
      </c>
      <c r="C129" s="101"/>
      <c r="D129" s="101"/>
      <c r="E129" s="101"/>
      <c r="F129" s="101"/>
      <c r="G129" s="101"/>
      <c r="H129" s="102"/>
      <c r="I129" s="21" t="s">
        <v>21</v>
      </c>
      <c r="J129" s="23" t="s">
        <v>694</v>
      </c>
      <c r="K129" s="23" t="s">
        <v>694</v>
      </c>
      <c r="L129" s="23" t="s">
        <v>694</v>
      </c>
      <c r="M129" s="24" t="s">
        <v>694</v>
      </c>
      <c r="N129" s="25" t="s">
        <v>694</v>
      </c>
    </row>
    <row r="130" spans="1:14">
      <c r="A130" s="20" t="s">
        <v>188</v>
      </c>
      <c r="B130" s="100" t="s">
        <v>189</v>
      </c>
      <c r="C130" s="101"/>
      <c r="D130" s="101"/>
      <c r="E130" s="101"/>
      <c r="F130" s="101"/>
      <c r="G130" s="101"/>
      <c r="H130" s="102"/>
      <c r="I130" s="21" t="s">
        <v>21</v>
      </c>
      <c r="J130" s="23" t="s">
        <v>694</v>
      </c>
      <c r="K130" s="23" t="s">
        <v>694</v>
      </c>
      <c r="L130" s="23" t="s">
        <v>694</v>
      </c>
      <c r="M130" s="24" t="s">
        <v>694</v>
      </c>
      <c r="N130" s="25" t="s">
        <v>694</v>
      </c>
    </row>
    <row r="131" spans="1:14">
      <c r="A131" s="20" t="s">
        <v>190</v>
      </c>
      <c r="B131" s="100" t="s">
        <v>191</v>
      </c>
      <c r="C131" s="101"/>
      <c r="D131" s="101"/>
      <c r="E131" s="101"/>
      <c r="F131" s="101"/>
      <c r="G131" s="101"/>
      <c r="H131" s="102"/>
      <c r="I131" s="21" t="s">
        <v>21</v>
      </c>
      <c r="J131" s="23" t="s">
        <v>694</v>
      </c>
      <c r="K131" s="23" t="s">
        <v>694</v>
      </c>
      <c r="L131" s="23" t="s">
        <v>694</v>
      </c>
      <c r="M131" s="24" t="s">
        <v>694</v>
      </c>
      <c r="N131" s="25" t="s">
        <v>694</v>
      </c>
    </row>
    <row r="132" spans="1:14">
      <c r="A132" s="20" t="s">
        <v>192</v>
      </c>
      <c r="B132" s="100" t="s">
        <v>193</v>
      </c>
      <c r="C132" s="101"/>
      <c r="D132" s="101"/>
      <c r="E132" s="101"/>
      <c r="F132" s="101"/>
      <c r="G132" s="101"/>
      <c r="H132" s="102"/>
      <c r="I132" s="21" t="s">
        <v>21</v>
      </c>
      <c r="J132" s="23" t="s">
        <v>694</v>
      </c>
      <c r="K132" s="23" t="s">
        <v>694</v>
      </c>
      <c r="L132" s="23" t="s">
        <v>694</v>
      </c>
      <c r="M132" s="24" t="s">
        <v>694</v>
      </c>
      <c r="N132" s="25" t="s">
        <v>694</v>
      </c>
    </row>
    <row r="133" spans="1:14" ht="24" customHeight="1">
      <c r="A133" s="20" t="s">
        <v>194</v>
      </c>
      <c r="B133" s="156" t="s">
        <v>43</v>
      </c>
      <c r="C133" s="157"/>
      <c r="D133" s="157"/>
      <c r="E133" s="157"/>
      <c r="F133" s="157"/>
      <c r="G133" s="157"/>
      <c r="H133" s="158"/>
      <c r="I133" s="21" t="s">
        <v>21</v>
      </c>
      <c r="J133" s="23" t="s">
        <v>694</v>
      </c>
      <c r="K133" s="23" t="s">
        <v>694</v>
      </c>
      <c r="L133" s="23" t="s">
        <v>694</v>
      </c>
      <c r="M133" s="24" t="s">
        <v>694</v>
      </c>
      <c r="N133" s="25" t="s">
        <v>694</v>
      </c>
    </row>
    <row r="134" spans="1:14">
      <c r="A134" s="20" t="s">
        <v>195</v>
      </c>
      <c r="B134" s="100" t="s">
        <v>45</v>
      </c>
      <c r="C134" s="101"/>
      <c r="D134" s="101"/>
      <c r="E134" s="101"/>
      <c r="F134" s="101"/>
      <c r="G134" s="101"/>
      <c r="H134" s="102"/>
      <c r="I134" s="21" t="s">
        <v>21</v>
      </c>
      <c r="J134" s="23" t="s">
        <v>694</v>
      </c>
      <c r="K134" s="23" t="s">
        <v>694</v>
      </c>
      <c r="L134" s="23" t="s">
        <v>694</v>
      </c>
      <c r="M134" s="24" t="s">
        <v>694</v>
      </c>
      <c r="N134" s="25" t="s">
        <v>694</v>
      </c>
    </row>
    <row r="135" spans="1:14">
      <c r="A135" s="20" t="s">
        <v>196</v>
      </c>
      <c r="B135" s="100" t="s">
        <v>47</v>
      </c>
      <c r="C135" s="101"/>
      <c r="D135" s="101"/>
      <c r="E135" s="101"/>
      <c r="F135" s="101"/>
      <c r="G135" s="101"/>
      <c r="H135" s="102"/>
      <c r="I135" s="21" t="s">
        <v>21</v>
      </c>
      <c r="J135" s="23" t="s">
        <v>694</v>
      </c>
      <c r="K135" s="23" t="s">
        <v>694</v>
      </c>
      <c r="L135" s="23" t="s">
        <v>694</v>
      </c>
      <c r="M135" s="24" t="s">
        <v>694</v>
      </c>
      <c r="N135" s="25" t="s">
        <v>694</v>
      </c>
    </row>
    <row r="136" spans="1:14">
      <c r="A136" s="20" t="s">
        <v>197</v>
      </c>
      <c r="B136" s="100" t="s">
        <v>198</v>
      </c>
      <c r="C136" s="101"/>
      <c r="D136" s="101"/>
      <c r="E136" s="101"/>
      <c r="F136" s="101"/>
      <c r="G136" s="101"/>
      <c r="H136" s="102"/>
      <c r="I136" s="21" t="s">
        <v>21</v>
      </c>
      <c r="J136" s="23" t="s">
        <v>694</v>
      </c>
      <c r="K136" s="23" t="s">
        <v>694</v>
      </c>
      <c r="L136" s="23" t="s">
        <v>694</v>
      </c>
      <c r="M136" s="24" t="s">
        <v>694</v>
      </c>
      <c r="N136" s="25" t="s">
        <v>694</v>
      </c>
    </row>
    <row r="137" spans="1:14">
      <c r="A137" s="20" t="s">
        <v>199</v>
      </c>
      <c r="B137" s="100" t="s">
        <v>200</v>
      </c>
      <c r="C137" s="101"/>
      <c r="D137" s="101"/>
      <c r="E137" s="101"/>
      <c r="F137" s="101"/>
      <c r="G137" s="101"/>
      <c r="H137" s="102"/>
      <c r="I137" s="21" t="s">
        <v>21</v>
      </c>
      <c r="J137" s="23">
        <f>J113-J122</f>
        <v>2.0968443337132667</v>
      </c>
      <c r="K137" s="23">
        <f>K113-K122</f>
        <v>0.22083758666667486</v>
      </c>
      <c r="L137" s="23">
        <f t="shared" ref="L137" si="17">K137-J137</f>
        <v>-1.876006747046592</v>
      </c>
      <c r="M137" s="24">
        <f t="shared" ref="M137" si="18">L137/J137</f>
        <v>-0.89468098174193167</v>
      </c>
      <c r="N137" s="25" t="s">
        <v>694</v>
      </c>
    </row>
    <row r="138" spans="1:14">
      <c r="A138" s="20" t="s">
        <v>201</v>
      </c>
      <c r="B138" s="100" t="s">
        <v>23</v>
      </c>
      <c r="C138" s="101"/>
      <c r="D138" s="101"/>
      <c r="E138" s="101"/>
      <c r="F138" s="101"/>
      <c r="G138" s="101"/>
      <c r="H138" s="102"/>
      <c r="I138" s="21" t="s">
        <v>21</v>
      </c>
      <c r="J138" s="23" t="s">
        <v>694</v>
      </c>
      <c r="K138" s="23" t="s">
        <v>694</v>
      </c>
      <c r="L138" s="23" t="s">
        <v>694</v>
      </c>
      <c r="M138" s="24" t="s">
        <v>694</v>
      </c>
      <c r="N138" s="25" t="s">
        <v>694</v>
      </c>
    </row>
    <row r="139" spans="1:14" ht="24" hidden="1" customHeight="1">
      <c r="A139" s="20" t="s">
        <v>202</v>
      </c>
      <c r="B139" s="156" t="s">
        <v>25</v>
      </c>
      <c r="C139" s="157"/>
      <c r="D139" s="157"/>
      <c r="E139" s="157"/>
      <c r="F139" s="157"/>
      <c r="G139" s="157"/>
      <c r="H139" s="158"/>
      <c r="I139" s="21" t="s">
        <v>21</v>
      </c>
      <c r="J139" s="23" t="s">
        <v>694</v>
      </c>
      <c r="K139" s="23" t="s">
        <v>694</v>
      </c>
      <c r="L139" s="23" t="s">
        <v>694</v>
      </c>
      <c r="M139" s="24" t="s">
        <v>694</v>
      </c>
      <c r="N139" s="25" t="s">
        <v>694</v>
      </c>
    </row>
    <row r="140" spans="1:14" ht="24" hidden="1" customHeight="1">
      <c r="A140" s="20" t="s">
        <v>203</v>
      </c>
      <c r="B140" s="156" t="s">
        <v>27</v>
      </c>
      <c r="C140" s="157"/>
      <c r="D140" s="157"/>
      <c r="E140" s="157"/>
      <c r="F140" s="157"/>
      <c r="G140" s="157"/>
      <c r="H140" s="158"/>
      <c r="I140" s="21" t="s">
        <v>21</v>
      </c>
      <c r="J140" s="23" t="s">
        <v>694</v>
      </c>
      <c r="K140" s="23" t="s">
        <v>694</v>
      </c>
      <c r="L140" s="23" t="s">
        <v>694</v>
      </c>
      <c r="M140" s="24" t="s">
        <v>694</v>
      </c>
      <c r="N140" s="25" t="s">
        <v>694</v>
      </c>
    </row>
    <row r="141" spans="1:14" ht="24" hidden="1" customHeight="1">
      <c r="A141" s="20" t="s">
        <v>204</v>
      </c>
      <c r="B141" s="156" t="s">
        <v>29</v>
      </c>
      <c r="C141" s="157"/>
      <c r="D141" s="157"/>
      <c r="E141" s="157"/>
      <c r="F141" s="157"/>
      <c r="G141" s="157"/>
      <c r="H141" s="158"/>
      <c r="I141" s="21" t="s">
        <v>21</v>
      </c>
      <c r="J141" s="23" t="s">
        <v>694</v>
      </c>
      <c r="K141" s="23" t="s">
        <v>694</v>
      </c>
      <c r="L141" s="23" t="s">
        <v>694</v>
      </c>
      <c r="M141" s="24" t="s">
        <v>694</v>
      </c>
      <c r="N141" s="25" t="s">
        <v>694</v>
      </c>
    </row>
    <row r="142" spans="1:14">
      <c r="A142" s="20" t="s">
        <v>205</v>
      </c>
      <c r="B142" s="100" t="s">
        <v>31</v>
      </c>
      <c r="C142" s="101"/>
      <c r="D142" s="101"/>
      <c r="E142" s="101"/>
      <c r="F142" s="101"/>
      <c r="G142" s="101"/>
      <c r="H142" s="102"/>
      <c r="I142" s="21" t="s">
        <v>21</v>
      </c>
      <c r="J142" s="23" t="s">
        <v>694</v>
      </c>
      <c r="K142" s="23" t="s">
        <v>694</v>
      </c>
      <c r="L142" s="23" t="s">
        <v>694</v>
      </c>
      <c r="M142" s="24" t="s">
        <v>694</v>
      </c>
      <c r="N142" s="25" t="s">
        <v>694</v>
      </c>
    </row>
    <row r="143" spans="1:14">
      <c r="A143" s="20" t="s">
        <v>206</v>
      </c>
      <c r="B143" s="100" t="s">
        <v>33</v>
      </c>
      <c r="C143" s="101"/>
      <c r="D143" s="101"/>
      <c r="E143" s="101"/>
      <c r="F143" s="101"/>
      <c r="G143" s="101"/>
      <c r="H143" s="102"/>
      <c r="I143" s="21" t="s">
        <v>21</v>
      </c>
      <c r="J143" s="23">
        <f>J137</f>
        <v>2.0968443337132667</v>
      </c>
      <c r="K143" s="23">
        <f>K137</f>
        <v>0.22083758666667486</v>
      </c>
      <c r="L143" s="23">
        <f t="shared" ref="L143" si="19">K143-J143</f>
        <v>-1.876006747046592</v>
      </c>
      <c r="M143" s="24">
        <f t="shared" ref="M143" si="20">L143/J143</f>
        <v>-0.89468098174193167</v>
      </c>
      <c r="N143" s="25" t="s">
        <v>694</v>
      </c>
    </row>
    <row r="144" spans="1:14">
      <c r="A144" s="20" t="s">
        <v>207</v>
      </c>
      <c r="B144" s="100" t="s">
        <v>35</v>
      </c>
      <c r="C144" s="101"/>
      <c r="D144" s="101"/>
      <c r="E144" s="101"/>
      <c r="F144" s="101"/>
      <c r="G144" s="101"/>
      <c r="H144" s="102"/>
      <c r="I144" s="21" t="s">
        <v>21</v>
      </c>
      <c r="J144" s="23" t="s">
        <v>694</v>
      </c>
      <c r="K144" s="23" t="s">
        <v>694</v>
      </c>
      <c r="L144" s="23" t="s">
        <v>694</v>
      </c>
      <c r="M144" s="24" t="s">
        <v>694</v>
      </c>
      <c r="N144" s="25" t="s">
        <v>694</v>
      </c>
    </row>
    <row r="145" spans="1:14">
      <c r="A145" s="20" t="s">
        <v>208</v>
      </c>
      <c r="B145" s="100" t="s">
        <v>37</v>
      </c>
      <c r="C145" s="101"/>
      <c r="D145" s="101"/>
      <c r="E145" s="101"/>
      <c r="F145" s="101"/>
      <c r="G145" s="101"/>
      <c r="H145" s="102"/>
      <c r="I145" s="21" t="s">
        <v>21</v>
      </c>
      <c r="J145" s="23" t="s">
        <v>694</v>
      </c>
      <c r="K145" s="23" t="s">
        <v>694</v>
      </c>
      <c r="L145" s="23" t="s">
        <v>694</v>
      </c>
      <c r="M145" s="24" t="s">
        <v>694</v>
      </c>
      <c r="N145" s="25" t="s">
        <v>694</v>
      </c>
    </row>
    <row r="146" spans="1:14">
      <c r="A146" s="20" t="s">
        <v>209</v>
      </c>
      <c r="B146" s="100" t="s">
        <v>39</v>
      </c>
      <c r="C146" s="101"/>
      <c r="D146" s="101"/>
      <c r="E146" s="101"/>
      <c r="F146" s="101"/>
      <c r="G146" s="101"/>
      <c r="H146" s="102"/>
      <c r="I146" s="21" t="s">
        <v>21</v>
      </c>
      <c r="J146" s="23" t="s">
        <v>694</v>
      </c>
      <c r="K146" s="23" t="s">
        <v>694</v>
      </c>
      <c r="L146" s="23" t="s">
        <v>694</v>
      </c>
      <c r="M146" s="24" t="s">
        <v>694</v>
      </c>
      <c r="N146" s="25" t="s">
        <v>694</v>
      </c>
    </row>
    <row r="147" spans="1:14">
      <c r="A147" s="20" t="s">
        <v>210</v>
      </c>
      <c r="B147" s="100" t="s">
        <v>41</v>
      </c>
      <c r="C147" s="101"/>
      <c r="D147" s="101"/>
      <c r="E147" s="101"/>
      <c r="F147" s="101"/>
      <c r="G147" s="101"/>
      <c r="H147" s="102"/>
      <c r="I147" s="21" t="s">
        <v>21</v>
      </c>
      <c r="J147" s="23" t="s">
        <v>694</v>
      </c>
      <c r="K147" s="23" t="s">
        <v>694</v>
      </c>
      <c r="L147" s="23" t="s">
        <v>694</v>
      </c>
      <c r="M147" s="24" t="s">
        <v>694</v>
      </c>
      <c r="N147" s="25" t="s">
        <v>694</v>
      </c>
    </row>
    <row r="148" spans="1:14" ht="24" customHeight="1">
      <c r="A148" s="20" t="s">
        <v>211</v>
      </c>
      <c r="B148" s="100" t="s">
        <v>43</v>
      </c>
      <c r="C148" s="101"/>
      <c r="D148" s="101"/>
      <c r="E148" s="101"/>
      <c r="F148" s="101"/>
      <c r="G148" s="101"/>
      <c r="H148" s="102"/>
      <c r="I148" s="21" t="s">
        <v>21</v>
      </c>
      <c r="J148" s="23" t="s">
        <v>694</v>
      </c>
      <c r="K148" s="23" t="s">
        <v>694</v>
      </c>
      <c r="L148" s="23" t="s">
        <v>694</v>
      </c>
      <c r="M148" s="24" t="s">
        <v>694</v>
      </c>
      <c r="N148" s="25" t="s">
        <v>694</v>
      </c>
    </row>
    <row r="149" spans="1:14" ht="12.75" hidden="1" customHeight="1">
      <c r="A149" s="20" t="s">
        <v>212</v>
      </c>
      <c r="B149" s="100" t="s">
        <v>45</v>
      </c>
      <c r="C149" s="101"/>
      <c r="D149" s="101"/>
      <c r="E149" s="101"/>
      <c r="F149" s="101"/>
      <c r="G149" s="101"/>
      <c r="H149" s="102"/>
      <c r="I149" s="21" t="s">
        <v>21</v>
      </c>
      <c r="J149" s="23" t="s">
        <v>694</v>
      </c>
      <c r="K149" s="23" t="s">
        <v>694</v>
      </c>
      <c r="L149" s="23" t="s">
        <v>694</v>
      </c>
      <c r="M149" s="24" t="s">
        <v>694</v>
      </c>
      <c r="N149" s="25" t="s">
        <v>694</v>
      </c>
    </row>
    <row r="150" spans="1:14" ht="12.75" hidden="1" customHeight="1">
      <c r="A150" s="71" t="s">
        <v>213</v>
      </c>
      <c r="B150" s="166" t="s">
        <v>47</v>
      </c>
      <c r="C150" s="166"/>
      <c r="D150" s="166"/>
      <c r="E150" s="166"/>
      <c r="F150" s="166"/>
      <c r="G150" s="166"/>
      <c r="H150" s="166"/>
      <c r="I150" s="71" t="s">
        <v>21</v>
      </c>
      <c r="J150" s="76" t="s">
        <v>694</v>
      </c>
      <c r="K150" s="76" t="s">
        <v>694</v>
      </c>
      <c r="L150" s="76" t="s">
        <v>694</v>
      </c>
      <c r="M150" s="77" t="s">
        <v>694</v>
      </c>
      <c r="N150" s="78" t="s">
        <v>694</v>
      </c>
    </row>
    <row r="151" spans="1:14" ht="12.75" customHeight="1">
      <c r="A151" s="20" t="s">
        <v>214</v>
      </c>
      <c r="B151" s="100" t="s">
        <v>49</v>
      </c>
      <c r="C151" s="101"/>
      <c r="D151" s="101"/>
      <c r="E151" s="101"/>
      <c r="F151" s="101"/>
      <c r="G151" s="101"/>
      <c r="H151" s="102"/>
      <c r="I151" s="21" t="s">
        <v>21</v>
      </c>
      <c r="J151" s="23" t="s">
        <v>694</v>
      </c>
      <c r="K151" s="23" t="s">
        <v>694</v>
      </c>
      <c r="L151" s="23" t="s">
        <v>694</v>
      </c>
      <c r="M151" s="24" t="s">
        <v>694</v>
      </c>
      <c r="N151" s="25" t="s">
        <v>694</v>
      </c>
    </row>
    <row r="152" spans="1:14" ht="12.75" customHeight="1">
      <c r="A152" s="20" t="s">
        <v>544</v>
      </c>
      <c r="B152" s="100" t="s">
        <v>545</v>
      </c>
      <c r="C152" s="101"/>
      <c r="D152" s="101"/>
      <c r="E152" s="101"/>
      <c r="F152" s="101"/>
      <c r="G152" s="101"/>
      <c r="H152" s="102"/>
      <c r="I152" s="21" t="s">
        <v>21</v>
      </c>
      <c r="J152" s="23">
        <f>J153</f>
        <v>4.8022258128519999</v>
      </c>
      <c r="K152" s="23">
        <f>K154</f>
        <v>0.22083758666667486</v>
      </c>
      <c r="L152" s="23">
        <f t="shared" ref="L152:L153" si="21">K152-J152</f>
        <v>-4.5813882261853252</v>
      </c>
      <c r="M152" s="24">
        <f t="shared" ref="M152:M153" si="22">L152/J152</f>
        <v>-0.95401349389367407</v>
      </c>
      <c r="N152" s="25" t="s">
        <v>694</v>
      </c>
    </row>
    <row r="153" spans="1:14" ht="12.75" customHeight="1">
      <c r="A153" s="20" t="s">
        <v>546</v>
      </c>
      <c r="B153" s="100" t="s">
        <v>547</v>
      </c>
      <c r="C153" s="101"/>
      <c r="D153" s="101"/>
      <c r="E153" s="101"/>
      <c r="F153" s="101"/>
      <c r="G153" s="101"/>
      <c r="H153" s="102"/>
      <c r="I153" s="21" t="s">
        <v>21</v>
      </c>
      <c r="J153" s="74">
        <v>4.8022258128519999</v>
      </c>
      <c r="K153" s="23" t="s">
        <v>694</v>
      </c>
      <c r="L153" s="23" t="s">
        <v>694</v>
      </c>
      <c r="M153" s="23" t="s">
        <v>694</v>
      </c>
      <c r="N153" s="25" t="s">
        <v>694</v>
      </c>
    </row>
    <row r="154" spans="1:14" ht="12.75" customHeight="1">
      <c r="A154" s="20" t="s">
        <v>548</v>
      </c>
      <c r="B154" s="100" t="s">
        <v>549</v>
      </c>
      <c r="C154" s="101"/>
      <c r="D154" s="101"/>
      <c r="E154" s="101"/>
      <c r="F154" s="101"/>
      <c r="G154" s="101"/>
      <c r="H154" s="102"/>
      <c r="I154" s="21" t="s">
        <v>21</v>
      </c>
      <c r="J154" s="74">
        <v>0</v>
      </c>
      <c r="K154" s="23">
        <f>K143</f>
        <v>0.22083758666667486</v>
      </c>
      <c r="L154" s="23" t="s">
        <v>694</v>
      </c>
      <c r="M154" s="24" t="s">
        <v>694</v>
      </c>
      <c r="N154" s="25" t="s">
        <v>694</v>
      </c>
    </row>
    <row r="155" spans="1:14" ht="24" customHeight="1">
      <c r="A155" s="20" t="s">
        <v>550</v>
      </c>
      <c r="B155" s="100" t="s">
        <v>218</v>
      </c>
      <c r="C155" s="101"/>
      <c r="D155" s="101"/>
      <c r="E155" s="101"/>
      <c r="F155" s="101"/>
      <c r="G155" s="101"/>
      <c r="H155" s="102"/>
      <c r="I155" s="21" t="s">
        <v>21</v>
      </c>
      <c r="J155" s="23" t="s">
        <v>694</v>
      </c>
      <c r="K155" s="23" t="s">
        <v>694</v>
      </c>
      <c r="L155" s="23" t="s">
        <v>694</v>
      </c>
      <c r="M155" s="24" t="s">
        <v>694</v>
      </c>
      <c r="N155" s="25" t="s">
        <v>694</v>
      </c>
    </row>
    <row r="156" spans="1:14" ht="24" customHeight="1" thickBot="1">
      <c r="A156" s="26" t="s">
        <v>551</v>
      </c>
      <c r="B156" s="160" t="s">
        <v>552</v>
      </c>
      <c r="C156" s="161"/>
      <c r="D156" s="161"/>
      <c r="E156" s="161"/>
      <c r="F156" s="161"/>
      <c r="G156" s="161"/>
      <c r="H156" s="162"/>
      <c r="I156" s="27" t="s">
        <v>21</v>
      </c>
      <c r="J156" s="75">
        <v>-2.7053814791387332</v>
      </c>
      <c r="K156" s="29">
        <f>K137-K152</f>
        <v>0</v>
      </c>
      <c r="L156" s="29" t="s">
        <v>694</v>
      </c>
      <c r="M156" s="30" t="s">
        <v>694</v>
      </c>
      <c r="N156" s="31" t="s">
        <v>694</v>
      </c>
    </row>
    <row r="157" spans="1:14">
      <c r="A157" s="32" t="s">
        <v>553</v>
      </c>
      <c r="B157" s="91" t="s">
        <v>112</v>
      </c>
      <c r="C157" s="92"/>
      <c r="D157" s="92"/>
      <c r="E157" s="92"/>
      <c r="F157" s="92"/>
      <c r="G157" s="92"/>
      <c r="H157" s="93"/>
      <c r="I157" s="33" t="s">
        <v>345</v>
      </c>
      <c r="J157" s="39" t="s">
        <v>345</v>
      </c>
      <c r="K157" s="39" t="s">
        <v>345</v>
      </c>
      <c r="L157" s="39" t="s">
        <v>345</v>
      </c>
      <c r="M157" s="35" t="s">
        <v>345</v>
      </c>
      <c r="N157" s="36" t="s">
        <v>694</v>
      </c>
    </row>
    <row r="158" spans="1:14" ht="24.6" customHeight="1">
      <c r="A158" s="20" t="s">
        <v>554</v>
      </c>
      <c r="B158" s="156" t="s">
        <v>696</v>
      </c>
      <c r="C158" s="157"/>
      <c r="D158" s="157"/>
      <c r="E158" s="157"/>
      <c r="F158" s="157"/>
      <c r="G158" s="157"/>
      <c r="H158" s="158"/>
      <c r="I158" s="21" t="s">
        <v>21</v>
      </c>
      <c r="J158" s="23">
        <f>J107+J101+J67</f>
        <v>4.0374643337132667</v>
      </c>
      <c r="K158" s="23">
        <f>K107+K101+K67</f>
        <v>1.0462594766666748</v>
      </c>
      <c r="L158" s="23">
        <f t="shared" ref="L158" si="23">K158-J158</f>
        <v>-2.9912048570465917</v>
      </c>
      <c r="M158" s="24">
        <f t="shared" ref="M158" si="24">L158/J158</f>
        <v>-0.74086223674341978</v>
      </c>
      <c r="N158" s="25" t="s">
        <v>694</v>
      </c>
    </row>
    <row r="159" spans="1:14">
      <c r="A159" s="20" t="s">
        <v>555</v>
      </c>
      <c r="B159" s="100" t="s">
        <v>556</v>
      </c>
      <c r="C159" s="101"/>
      <c r="D159" s="101"/>
      <c r="E159" s="101"/>
      <c r="F159" s="101"/>
      <c r="G159" s="101"/>
      <c r="H159" s="102"/>
      <c r="I159" s="21" t="s">
        <v>21</v>
      </c>
      <c r="J159" s="40" t="s">
        <v>694</v>
      </c>
      <c r="K159" s="40" t="s">
        <v>694</v>
      </c>
      <c r="L159" s="40" t="s">
        <v>694</v>
      </c>
      <c r="M159" s="24" t="s">
        <v>694</v>
      </c>
      <c r="N159" s="25" t="s">
        <v>694</v>
      </c>
    </row>
    <row r="160" spans="1:14">
      <c r="A160" s="20" t="s">
        <v>557</v>
      </c>
      <c r="B160" s="100" t="s">
        <v>558</v>
      </c>
      <c r="C160" s="101"/>
      <c r="D160" s="101"/>
      <c r="E160" s="101"/>
      <c r="F160" s="101"/>
      <c r="G160" s="101"/>
      <c r="H160" s="102"/>
      <c r="I160" s="21" t="s">
        <v>21</v>
      </c>
      <c r="J160" s="40" t="s">
        <v>694</v>
      </c>
      <c r="K160" s="40" t="s">
        <v>694</v>
      </c>
      <c r="L160" s="40" t="s">
        <v>694</v>
      </c>
      <c r="M160" s="24" t="s">
        <v>694</v>
      </c>
      <c r="N160" s="25" t="s">
        <v>694</v>
      </c>
    </row>
    <row r="161" spans="1:14">
      <c r="A161" s="20" t="s">
        <v>559</v>
      </c>
      <c r="B161" s="100" t="s">
        <v>560</v>
      </c>
      <c r="C161" s="101"/>
      <c r="D161" s="101"/>
      <c r="E161" s="101"/>
      <c r="F161" s="101"/>
      <c r="G161" s="101"/>
      <c r="H161" s="102"/>
      <c r="I161" s="21" t="s">
        <v>21</v>
      </c>
      <c r="J161" s="40" t="s">
        <v>694</v>
      </c>
      <c r="K161" s="40" t="s">
        <v>694</v>
      </c>
      <c r="L161" s="40" t="s">
        <v>694</v>
      </c>
      <c r="M161" s="24" t="s">
        <v>694</v>
      </c>
      <c r="N161" s="25" t="s">
        <v>694</v>
      </c>
    </row>
    <row r="162" spans="1:14">
      <c r="A162" s="20" t="s">
        <v>561</v>
      </c>
      <c r="B162" s="100" t="s">
        <v>562</v>
      </c>
      <c r="C162" s="101"/>
      <c r="D162" s="101"/>
      <c r="E162" s="101"/>
      <c r="F162" s="101"/>
      <c r="G162" s="101"/>
      <c r="H162" s="102"/>
      <c r="I162" s="21" t="s">
        <v>21</v>
      </c>
      <c r="J162" s="40" t="s">
        <v>694</v>
      </c>
      <c r="K162" s="40" t="s">
        <v>694</v>
      </c>
      <c r="L162" s="40" t="s">
        <v>694</v>
      </c>
      <c r="M162" s="24" t="s">
        <v>694</v>
      </c>
      <c r="N162" s="25" t="s">
        <v>694</v>
      </c>
    </row>
    <row r="163" spans="1:14" ht="22.15" customHeight="1" thickBot="1">
      <c r="A163" s="41" t="s">
        <v>563</v>
      </c>
      <c r="B163" s="106" t="s">
        <v>564</v>
      </c>
      <c r="C163" s="107"/>
      <c r="D163" s="107"/>
      <c r="E163" s="107"/>
      <c r="F163" s="107"/>
      <c r="G163" s="107"/>
      <c r="H163" s="108"/>
      <c r="I163" s="42" t="s">
        <v>21</v>
      </c>
      <c r="J163" s="43" t="s">
        <v>694</v>
      </c>
      <c r="K163" s="43" t="s">
        <v>694</v>
      </c>
      <c r="L163" s="43" t="s">
        <v>694</v>
      </c>
      <c r="M163" s="44" t="s">
        <v>694</v>
      </c>
      <c r="N163" s="45" t="s">
        <v>694</v>
      </c>
    </row>
    <row r="164" spans="1:14" ht="16.5" thickBot="1">
      <c r="A164" s="163" t="s">
        <v>565</v>
      </c>
      <c r="B164" s="164"/>
      <c r="C164" s="164"/>
      <c r="D164" s="164"/>
      <c r="E164" s="164"/>
      <c r="F164" s="164"/>
      <c r="G164" s="164"/>
      <c r="H164" s="164"/>
      <c r="I164" s="164"/>
      <c r="J164" s="164"/>
      <c r="K164" s="164"/>
      <c r="L164" s="164"/>
      <c r="M164" s="164"/>
      <c r="N164" s="165"/>
    </row>
    <row r="165" spans="1:14">
      <c r="A165" s="46" t="s">
        <v>566</v>
      </c>
      <c r="B165" s="109" t="s">
        <v>702</v>
      </c>
      <c r="C165" s="109"/>
      <c r="D165" s="109"/>
      <c r="E165" s="109"/>
      <c r="F165" s="109"/>
      <c r="G165" s="109"/>
      <c r="H165" s="109"/>
      <c r="I165" s="47" t="s">
        <v>21</v>
      </c>
      <c r="J165" s="48">
        <v>151.27170312709592</v>
      </c>
      <c r="K165" s="49">
        <f>K171+K173+K182</f>
        <v>49.83139082000001</v>
      </c>
      <c r="L165" s="49">
        <f>K165-J165</f>
        <v>-101.44031230709591</v>
      </c>
      <c r="M165" s="50">
        <f>L165/J165</f>
        <v>-0.67058352758722817</v>
      </c>
      <c r="N165" s="51" t="s">
        <v>694</v>
      </c>
    </row>
    <row r="166" spans="1:14">
      <c r="A166" s="20" t="s">
        <v>567</v>
      </c>
      <c r="B166" s="84" t="s">
        <v>697</v>
      </c>
      <c r="C166" s="84"/>
      <c r="D166" s="84"/>
      <c r="E166" s="84"/>
      <c r="F166" s="84"/>
      <c r="G166" s="84"/>
      <c r="H166" s="84"/>
      <c r="I166" s="52" t="s">
        <v>21</v>
      </c>
      <c r="J166" s="22" t="s">
        <v>694</v>
      </c>
      <c r="K166" s="23" t="s">
        <v>694</v>
      </c>
      <c r="L166" s="23" t="s">
        <v>694</v>
      </c>
      <c r="M166" s="24" t="s">
        <v>694</v>
      </c>
      <c r="N166" s="25" t="s">
        <v>694</v>
      </c>
    </row>
    <row r="167" spans="1:14" ht="13.15" hidden="1" customHeight="1">
      <c r="A167" s="20" t="s">
        <v>568</v>
      </c>
      <c r="B167" s="110" t="s">
        <v>25</v>
      </c>
      <c r="C167" s="110"/>
      <c r="D167" s="110"/>
      <c r="E167" s="110"/>
      <c r="F167" s="110"/>
      <c r="G167" s="110"/>
      <c r="H167" s="110"/>
      <c r="I167" s="52" t="s">
        <v>21</v>
      </c>
      <c r="J167" s="22" t="s">
        <v>694</v>
      </c>
      <c r="K167" s="23" t="s">
        <v>694</v>
      </c>
      <c r="L167" s="23" t="s">
        <v>694</v>
      </c>
      <c r="M167" s="24" t="s">
        <v>694</v>
      </c>
      <c r="N167" s="25" t="s">
        <v>694</v>
      </c>
    </row>
    <row r="168" spans="1:14" ht="13.15" hidden="1" customHeight="1">
      <c r="A168" s="20" t="s">
        <v>569</v>
      </c>
      <c r="B168" s="110" t="s">
        <v>27</v>
      </c>
      <c r="C168" s="110"/>
      <c r="D168" s="110"/>
      <c r="E168" s="110"/>
      <c r="F168" s="110"/>
      <c r="G168" s="110"/>
      <c r="H168" s="110"/>
      <c r="I168" s="52" t="s">
        <v>21</v>
      </c>
      <c r="J168" s="22" t="s">
        <v>694</v>
      </c>
      <c r="K168" s="23" t="s">
        <v>694</v>
      </c>
      <c r="L168" s="23" t="s">
        <v>694</v>
      </c>
      <c r="M168" s="24" t="s">
        <v>694</v>
      </c>
      <c r="N168" s="25" t="s">
        <v>694</v>
      </c>
    </row>
    <row r="169" spans="1:14" ht="13.15" hidden="1" customHeight="1">
      <c r="A169" s="20" t="s">
        <v>570</v>
      </c>
      <c r="B169" s="110" t="s">
        <v>29</v>
      </c>
      <c r="C169" s="110"/>
      <c r="D169" s="110"/>
      <c r="E169" s="110"/>
      <c r="F169" s="110"/>
      <c r="G169" s="110"/>
      <c r="H169" s="110"/>
      <c r="I169" s="52" t="s">
        <v>21</v>
      </c>
      <c r="J169" s="22" t="s">
        <v>694</v>
      </c>
      <c r="K169" s="23" t="s">
        <v>694</v>
      </c>
      <c r="L169" s="23" t="s">
        <v>694</v>
      </c>
      <c r="M169" s="24" t="s">
        <v>694</v>
      </c>
      <c r="N169" s="25" t="s">
        <v>694</v>
      </c>
    </row>
    <row r="170" spans="1:14">
      <c r="A170" s="20" t="s">
        <v>571</v>
      </c>
      <c r="B170" s="84" t="s">
        <v>31</v>
      </c>
      <c r="C170" s="84"/>
      <c r="D170" s="84"/>
      <c r="E170" s="84"/>
      <c r="F170" s="84"/>
      <c r="G170" s="84"/>
      <c r="H170" s="84"/>
      <c r="I170" s="52" t="s">
        <v>21</v>
      </c>
      <c r="J170" s="22" t="s">
        <v>694</v>
      </c>
      <c r="K170" s="23" t="s">
        <v>694</v>
      </c>
      <c r="L170" s="23" t="s">
        <v>694</v>
      </c>
      <c r="M170" s="24" t="s">
        <v>694</v>
      </c>
      <c r="N170" s="25" t="s">
        <v>694</v>
      </c>
    </row>
    <row r="171" spans="1:14">
      <c r="A171" s="20" t="s">
        <v>572</v>
      </c>
      <c r="B171" s="84" t="s">
        <v>33</v>
      </c>
      <c r="C171" s="84"/>
      <c r="D171" s="84"/>
      <c r="E171" s="84"/>
      <c r="F171" s="84"/>
      <c r="G171" s="84"/>
      <c r="H171" s="84"/>
      <c r="I171" s="52" t="s">
        <v>21</v>
      </c>
      <c r="J171" s="22">
        <v>149.35707600000001</v>
      </c>
      <c r="K171" s="23">
        <f>(K27)*1.2</f>
        <v>49.131859240000004</v>
      </c>
      <c r="L171" s="23">
        <f t="shared" ref="L171" si="25">K171-J171</f>
        <v>-100.22521676</v>
      </c>
      <c r="M171" s="24">
        <f t="shared" ref="M171" si="26">L171/J171</f>
        <v>-0.67104431503466222</v>
      </c>
      <c r="N171" s="25"/>
    </row>
    <row r="172" spans="1:14">
      <c r="A172" s="20" t="s">
        <v>573</v>
      </c>
      <c r="B172" s="84" t="s">
        <v>35</v>
      </c>
      <c r="C172" s="84"/>
      <c r="D172" s="84"/>
      <c r="E172" s="84"/>
      <c r="F172" s="84"/>
      <c r="G172" s="84"/>
      <c r="H172" s="84"/>
      <c r="I172" s="52" t="s">
        <v>21</v>
      </c>
      <c r="J172" s="22" t="s">
        <v>694</v>
      </c>
      <c r="K172" s="23" t="s">
        <v>694</v>
      </c>
      <c r="L172" s="23" t="s">
        <v>694</v>
      </c>
      <c r="M172" s="24" t="s">
        <v>694</v>
      </c>
      <c r="N172" s="25" t="s">
        <v>694</v>
      </c>
    </row>
    <row r="173" spans="1:14">
      <c r="A173" s="20" t="s">
        <v>574</v>
      </c>
      <c r="B173" s="84" t="s">
        <v>37</v>
      </c>
      <c r="C173" s="84"/>
      <c r="D173" s="84"/>
      <c r="E173" s="84"/>
      <c r="F173" s="84"/>
      <c r="G173" s="84"/>
      <c r="H173" s="84"/>
      <c r="I173" s="52" t="s">
        <v>21</v>
      </c>
      <c r="J173" s="22">
        <v>0.83508789673999995</v>
      </c>
      <c r="K173" s="23">
        <f>K29*1.2</f>
        <v>0.37764605000000001</v>
      </c>
      <c r="L173" s="23">
        <f t="shared" ref="L173" si="27">K173-J173</f>
        <v>-0.45744184673999994</v>
      </c>
      <c r="M173" s="24" t="s">
        <v>244</v>
      </c>
      <c r="N173" s="25" t="s">
        <v>694</v>
      </c>
    </row>
    <row r="174" spans="1:14">
      <c r="A174" s="20" t="s">
        <v>575</v>
      </c>
      <c r="B174" s="84" t="s">
        <v>39</v>
      </c>
      <c r="C174" s="84"/>
      <c r="D174" s="84"/>
      <c r="E174" s="84"/>
      <c r="F174" s="84"/>
      <c r="G174" s="84"/>
      <c r="H174" s="84"/>
      <c r="I174" s="52" t="s">
        <v>21</v>
      </c>
      <c r="J174" s="22" t="s">
        <v>694</v>
      </c>
      <c r="K174" s="23" t="s">
        <v>694</v>
      </c>
      <c r="L174" s="23" t="s">
        <v>694</v>
      </c>
      <c r="M174" s="24" t="s">
        <v>694</v>
      </c>
      <c r="N174" s="25" t="s">
        <v>694</v>
      </c>
    </row>
    <row r="175" spans="1:14">
      <c r="A175" s="20" t="s">
        <v>576</v>
      </c>
      <c r="B175" s="84" t="s">
        <v>41</v>
      </c>
      <c r="C175" s="84"/>
      <c r="D175" s="84"/>
      <c r="E175" s="84"/>
      <c r="F175" s="84"/>
      <c r="G175" s="84"/>
      <c r="H175" s="84"/>
      <c r="I175" s="52" t="s">
        <v>21</v>
      </c>
      <c r="J175" s="22" t="s">
        <v>694</v>
      </c>
      <c r="K175" s="23" t="s">
        <v>694</v>
      </c>
      <c r="L175" s="23" t="s">
        <v>694</v>
      </c>
      <c r="M175" s="24" t="s">
        <v>694</v>
      </c>
      <c r="N175" s="25" t="s">
        <v>694</v>
      </c>
    </row>
    <row r="176" spans="1:14" ht="23.45" customHeight="1">
      <c r="A176" s="20" t="s">
        <v>577</v>
      </c>
      <c r="B176" s="110" t="s">
        <v>43</v>
      </c>
      <c r="C176" s="110"/>
      <c r="D176" s="110"/>
      <c r="E176" s="110"/>
      <c r="F176" s="110"/>
      <c r="G176" s="110"/>
      <c r="H176" s="110"/>
      <c r="I176" s="52" t="s">
        <v>21</v>
      </c>
      <c r="J176" s="22" t="s">
        <v>694</v>
      </c>
      <c r="K176" s="23" t="s">
        <v>694</v>
      </c>
      <c r="L176" s="23" t="s">
        <v>694</v>
      </c>
      <c r="M176" s="24" t="s">
        <v>694</v>
      </c>
      <c r="N176" s="25" t="s">
        <v>694</v>
      </c>
    </row>
    <row r="177" spans="1:17">
      <c r="A177" s="20" t="s">
        <v>578</v>
      </c>
      <c r="B177" s="84" t="s">
        <v>698</v>
      </c>
      <c r="C177" s="84"/>
      <c r="D177" s="84"/>
      <c r="E177" s="84"/>
      <c r="F177" s="84"/>
      <c r="G177" s="84"/>
      <c r="H177" s="84"/>
      <c r="I177" s="52" t="s">
        <v>21</v>
      </c>
      <c r="J177" s="22" t="s">
        <v>694</v>
      </c>
      <c r="K177" s="23" t="s">
        <v>694</v>
      </c>
      <c r="L177" s="23" t="s">
        <v>694</v>
      </c>
      <c r="M177" s="24" t="s">
        <v>694</v>
      </c>
      <c r="N177" s="25" t="s">
        <v>694</v>
      </c>
    </row>
    <row r="178" spans="1:17">
      <c r="A178" s="20" t="s">
        <v>579</v>
      </c>
      <c r="B178" s="84" t="s">
        <v>47</v>
      </c>
      <c r="C178" s="84"/>
      <c r="D178" s="84"/>
      <c r="E178" s="84"/>
      <c r="F178" s="84"/>
      <c r="G178" s="84"/>
      <c r="H178" s="84"/>
      <c r="I178" s="52" t="s">
        <v>21</v>
      </c>
      <c r="J178" s="22" t="s">
        <v>694</v>
      </c>
      <c r="K178" s="23" t="s">
        <v>694</v>
      </c>
      <c r="L178" s="23" t="s">
        <v>694</v>
      </c>
      <c r="M178" s="24" t="s">
        <v>694</v>
      </c>
      <c r="N178" s="25" t="s">
        <v>694</v>
      </c>
    </row>
    <row r="179" spans="1:17" ht="25.9" customHeight="1">
      <c r="A179" s="20" t="s">
        <v>580</v>
      </c>
      <c r="B179" s="110" t="s">
        <v>581</v>
      </c>
      <c r="C179" s="110"/>
      <c r="D179" s="110"/>
      <c r="E179" s="110"/>
      <c r="F179" s="110"/>
      <c r="G179" s="110"/>
      <c r="H179" s="110"/>
      <c r="I179" s="52" t="s">
        <v>21</v>
      </c>
      <c r="J179" s="22" t="s">
        <v>694</v>
      </c>
      <c r="K179" s="23" t="s">
        <v>694</v>
      </c>
      <c r="L179" s="23" t="s">
        <v>694</v>
      </c>
      <c r="M179" s="24" t="s">
        <v>694</v>
      </c>
      <c r="N179" s="25" t="s">
        <v>694</v>
      </c>
    </row>
    <row r="180" spans="1:17">
      <c r="A180" s="20" t="s">
        <v>582</v>
      </c>
      <c r="B180" s="84" t="s">
        <v>583</v>
      </c>
      <c r="C180" s="84"/>
      <c r="D180" s="84"/>
      <c r="E180" s="84"/>
      <c r="F180" s="84"/>
      <c r="G180" s="84"/>
      <c r="H180" s="84"/>
      <c r="I180" s="52" t="s">
        <v>21</v>
      </c>
      <c r="J180" s="22" t="s">
        <v>694</v>
      </c>
      <c r="K180" s="23" t="s">
        <v>694</v>
      </c>
      <c r="L180" s="23" t="s">
        <v>694</v>
      </c>
      <c r="M180" s="24" t="s">
        <v>694</v>
      </c>
      <c r="N180" s="25" t="s">
        <v>694</v>
      </c>
    </row>
    <row r="181" spans="1:17" ht="27.6" customHeight="1">
      <c r="A181" s="20" t="s">
        <v>584</v>
      </c>
      <c r="B181" s="84" t="s">
        <v>585</v>
      </c>
      <c r="C181" s="84"/>
      <c r="D181" s="84"/>
      <c r="E181" s="84"/>
      <c r="F181" s="84"/>
      <c r="G181" s="84"/>
      <c r="H181" s="84"/>
      <c r="I181" s="52" t="s">
        <v>21</v>
      </c>
      <c r="J181" s="22" t="s">
        <v>694</v>
      </c>
      <c r="K181" s="23" t="s">
        <v>694</v>
      </c>
      <c r="L181" s="23" t="s">
        <v>694</v>
      </c>
      <c r="M181" s="24" t="s">
        <v>694</v>
      </c>
      <c r="N181" s="25" t="s">
        <v>694</v>
      </c>
    </row>
    <row r="182" spans="1:17">
      <c r="A182" s="20" t="s">
        <v>586</v>
      </c>
      <c r="B182" s="84" t="s">
        <v>49</v>
      </c>
      <c r="C182" s="84"/>
      <c r="D182" s="84"/>
      <c r="E182" s="84"/>
      <c r="F182" s="84"/>
      <c r="G182" s="84"/>
      <c r="H182" s="84"/>
      <c r="I182" s="52" t="s">
        <v>21</v>
      </c>
      <c r="J182" s="22">
        <v>1.0795392303559324</v>
      </c>
      <c r="K182" s="23">
        <f>K35*1.2</f>
        <v>0.32188552999999998</v>
      </c>
      <c r="L182" s="23">
        <f t="shared" ref="L182:L183" si="28">K182-J182</f>
        <v>-0.75765370035593238</v>
      </c>
      <c r="M182" s="24" t="s">
        <v>244</v>
      </c>
      <c r="N182" s="25" t="s">
        <v>694</v>
      </c>
    </row>
    <row r="183" spans="1:17">
      <c r="A183" s="20" t="s">
        <v>587</v>
      </c>
      <c r="B183" s="84" t="s">
        <v>588</v>
      </c>
      <c r="C183" s="84"/>
      <c r="D183" s="84"/>
      <c r="E183" s="84"/>
      <c r="F183" s="84"/>
      <c r="G183" s="84"/>
      <c r="H183" s="84"/>
      <c r="I183" s="52" t="s">
        <v>21</v>
      </c>
      <c r="J183" s="22">
        <v>153.09705651204402</v>
      </c>
      <c r="K183" s="23">
        <f>K184+K185+K189+K190+K191+K192+K193+K194+K196+K197+K198+K199+K200</f>
        <v>49.831466140000011</v>
      </c>
      <c r="L183" s="23">
        <f t="shared" si="28"/>
        <v>-103.26559037204402</v>
      </c>
      <c r="M183" s="24">
        <f t="shared" ref="M183" si="29">L183/J183</f>
        <v>-0.67451061911121846</v>
      </c>
      <c r="N183" s="25" t="s">
        <v>694</v>
      </c>
      <c r="O183" s="23">
        <f>O184+O185+O189+O190+O191+O192+O193+O194+O196+O197+O198+O199+O200</f>
        <v>73.254291309999999</v>
      </c>
      <c r="P183" s="37">
        <f>O183-O192-O193+0.01056+0.115151-O194</f>
        <v>52.083200079999997</v>
      </c>
      <c r="Q183" s="37">
        <f>K165-O183</f>
        <v>-23.422900489999989</v>
      </c>
    </row>
    <row r="184" spans="1:17">
      <c r="A184" s="20" t="s">
        <v>589</v>
      </c>
      <c r="B184" s="84" t="s">
        <v>590</v>
      </c>
      <c r="C184" s="84"/>
      <c r="D184" s="84"/>
      <c r="E184" s="84"/>
      <c r="F184" s="84"/>
      <c r="G184" s="84"/>
      <c r="H184" s="84"/>
      <c r="I184" s="52" t="s">
        <v>21</v>
      </c>
      <c r="J184" s="22" t="s">
        <v>694</v>
      </c>
      <c r="K184" s="23">
        <v>0.83391629</v>
      </c>
      <c r="L184" s="23" t="s">
        <v>694</v>
      </c>
      <c r="M184" s="24" t="s">
        <v>694</v>
      </c>
      <c r="N184" s="25" t="s">
        <v>694</v>
      </c>
      <c r="O184" s="71">
        <f>1.65654455</f>
        <v>1.65654455</v>
      </c>
    </row>
    <row r="185" spans="1:17">
      <c r="A185" s="20" t="s">
        <v>591</v>
      </c>
      <c r="B185" s="84" t="s">
        <v>592</v>
      </c>
      <c r="C185" s="84"/>
      <c r="D185" s="84"/>
      <c r="E185" s="84"/>
      <c r="F185" s="84"/>
      <c r="G185" s="84"/>
      <c r="H185" s="84"/>
      <c r="I185" s="52" t="s">
        <v>21</v>
      </c>
      <c r="J185" s="22">
        <v>16.952125605384001</v>
      </c>
      <c r="K185" s="23">
        <f>K188</f>
        <v>4.7216528759999994</v>
      </c>
      <c r="L185" s="23">
        <f t="shared" ref="L185" si="30">K185-J185</f>
        <v>-12.230472729384001</v>
      </c>
      <c r="M185" s="24">
        <f t="shared" ref="M185" si="31">L185/J185</f>
        <v>-0.72147133722862444</v>
      </c>
      <c r="N185" s="25" t="s">
        <v>694</v>
      </c>
      <c r="O185" s="71">
        <f>O188</f>
        <v>5.1442035600000002</v>
      </c>
    </row>
    <row r="186" spans="1:17">
      <c r="A186" s="20" t="s">
        <v>593</v>
      </c>
      <c r="B186" s="84" t="s">
        <v>292</v>
      </c>
      <c r="C186" s="84"/>
      <c r="D186" s="84"/>
      <c r="E186" s="84"/>
      <c r="F186" s="84"/>
      <c r="G186" s="84"/>
      <c r="H186" s="84"/>
      <c r="I186" s="52" t="s">
        <v>21</v>
      </c>
      <c r="J186" s="22" t="s">
        <v>694</v>
      </c>
      <c r="K186" s="23" t="s">
        <v>694</v>
      </c>
      <c r="L186" s="23" t="s">
        <v>694</v>
      </c>
      <c r="M186" s="24" t="s">
        <v>694</v>
      </c>
      <c r="N186" s="25" t="s">
        <v>694</v>
      </c>
    </row>
    <row r="187" spans="1:17">
      <c r="A187" s="20" t="s">
        <v>594</v>
      </c>
      <c r="B187" s="84" t="s">
        <v>595</v>
      </c>
      <c r="C187" s="84"/>
      <c r="D187" s="84"/>
      <c r="E187" s="84"/>
      <c r="F187" s="84"/>
      <c r="G187" s="84"/>
      <c r="H187" s="84"/>
      <c r="I187" s="52" t="s">
        <v>21</v>
      </c>
      <c r="J187" s="22" t="s">
        <v>694</v>
      </c>
      <c r="K187" s="23" t="s">
        <v>694</v>
      </c>
      <c r="L187" s="23" t="s">
        <v>694</v>
      </c>
      <c r="M187" s="24" t="s">
        <v>694</v>
      </c>
      <c r="N187" s="25" t="s">
        <v>694</v>
      </c>
    </row>
    <row r="188" spans="1:17">
      <c r="A188" s="20" t="s">
        <v>596</v>
      </c>
      <c r="B188" s="84" t="s">
        <v>597</v>
      </c>
      <c r="C188" s="84"/>
      <c r="D188" s="84"/>
      <c r="E188" s="84"/>
      <c r="F188" s="84"/>
      <c r="G188" s="84"/>
      <c r="H188" s="84"/>
      <c r="I188" s="52" t="s">
        <v>21</v>
      </c>
      <c r="J188" s="22">
        <v>16.952125605384001</v>
      </c>
      <c r="K188" s="184">
        <f>K55*1.2</f>
        <v>4.7216528759999994</v>
      </c>
      <c r="L188" s="23">
        <f t="shared" ref="L188" si="32">K188-J188</f>
        <v>-12.230472729384001</v>
      </c>
      <c r="M188" s="24">
        <f t="shared" ref="M188" si="33">L188/J188</f>
        <v>-0.72147133722862444</v>
      </c>
      <c r="N188" s="25" t="s">
        <v>694</v>
      </c>
      <c r="O188" s="71">
        <v>5.1442035600000002</v>
      </c>
    </row>
    <row r="189" spans="1:17" ht="25.15" customHeight="1">
      <c r="A189" s="20" t="s">
        <v>598</v>
      </c>
      <c r="B189" s="110" t="s">
        <v>599</v>
      </c>
      <c r="C189" s="110"/>
      <c r="D189" s="110"/>
      <c r="E189" s="110"/>
      <c r="F189" s="110"/>
      <c r="G189" s="110"/>
      <c r="H189" s="110"/>
      <c r="I189" s="52" t="s">
        <v>21</v>
      </c>
      <c r="J189" s="22"/>
      <c r="K189" s="23">
        <v>0</v>
      </c>
      <c r="L189" s="23" t="s">
        <v>694</v>
      </c>
      <c r="M189" s="24" t="s">
        <v>694</v>
      </c>
      <c r="N189" s="25" t="s">
        <v>694</v>
      </c>
      <c r="P189" s="37">
        <f>K184+K185+K190+K196+K197+K198</f>
        <v>39.664122150000004</v>
      </c>
    </row>
    <row r="190" spans="1:17" ht="21.6" customHeight="1">
      <c r="A190" s="20" t="s">
        <v>600</v>
      </c>
      <c r="B190" s="110" t="s">
        <v>601</v>
      </c>
      <c r="C190" s="110"/>
      <c r="D190" s="110"/>
      <c r="E190" s="110"/>
      <c r="F190" s="110"/>
      <c r="G190" s="110"/>
      <c r="H190" s="110"/>
      <c r="I190" s="52" t="s">
        <v>21</v>
      </c>
      <c r="J190" s="22">
        <v>75.361676321255999</v>
      </c>
      <c r="K190" s="74">
        <f>K62*1.2</f>
        <v>26.319766787999999</v>
      </c>
      <c r="L190" s="23">
        <f t="shared" ref="L190" si="34">K190-J190</f>
        <v>-49.041909533256003</v>
      </c>
      <c r="M190" s="24">
        <f t="shared" ref="M190" si="35">L190/J190</f>
        <v>-0.65075396311777078</v>
      </c>
      <c r="N190" s="25" t="s">
        <v>694</v>
      </c>
      <c r="O190" s="71">
        <f>26.4452419+0.43730427</f>
        <v>26.882546169999998</v>
      </c>
    </row>
    <row r="191" spans="1:17">
      <c r="A191" s="20" t="s">
        <v>602</v>
      </c>
      <c r="B191" s="84" t="s">
        <v>603</v>
      </c>
      <c r="C191" s="84"/>
      <c r="D191" s="84"/>
      <c r="E191" s="84"/>
      <c r="F191" s="84"/>
      <c r="G191" s="84"/>
      <c r="H191" s="84"/>
      <c r="I191" s="52" t="s">
        <v>21</v>
      </c>
      <c r="J191" s="22"/>
      <c r="K191" s="186"/>
      <c r="L191" s="23" t="s">
        <v>694</v>
      </c>
      <c r="M191" s="24" t="s">
        <v>694</v>
      </c>
      <c r="N191" s="25" t="s">
        <v>694</v>
      </c>
    </row>
    <row r="192" spans="1:17">
      <c r="A192" s="20" t="s">
        <v>604</v>
      </c>
      <c r="B192" s="84" t="s">
        <v>605</v>
      </c>
      <c r="C192" s="84"/>
      <c r="D192" s="84"/>
      <c r="E192" s="84"/>
      <c r="F192" s="84"/>
      <c r="G192" s="84"/>
      <c r="H192" s="84"/>
      <c r="I192" s="52" t="s">
        <v>21</v>
      </c>
      <c r="J192" s="22">
        <v>22.59217744</v>
      </c>
      <c r="K192" s="74">
        <v>7.7126378000000004</v>
      </c>
      <c r="L192" s="23">
        <f t="shared" ref="L192:L198" si="36">K192-J192</f>
        <v>-14.879539640000001</v>
      </c>
      <c r="M192" s="24">
        <f t="shared" ref="M192:M198" si="37">L192/J192</f>
        <v>-0.65861467667367968</v>
      </c>
      <c r="N192" s="25" t="s">
        <v>694</v>
      </c>
      <c r="O192" s="23">
        <v>13.19999301</v>
      </c>
    </row>
    <row r="193" spans="1:19">
      <c r="A193" s="20" t="s">
        <v>606</v>
      </c>
      <c r="B193" s="84" t="s">
        <v>607</v>
      </c>
      <c r="C193" s="84"/>
      <c r="D193" s="84"/>
      <c r="E193" s="84"/>
      <c r="F193" s="84"/>
      <c r="G193" s="84"/>
      <c r="H193" s="84"/>
      <c r="I193" s="52" t="s">
        <v>21</v>
      </c>
      <c r="J193" s="22">
        <v>6.8680219417600004</v>
      </c>
      <c r="K193" s="74">
        <f>0.03075931+2.30695188</f>
        <v>2.3377111900000003</v>
      </c>
      <c r="L193" s="23">
        <f t="shared" si="36"/>
        <v>-4.5303107517600001</v>
      </c>
      <c r="M193" s="24">
        <f t="shared" si="37"/>
        <v>-0.65962380291974754</v>
      </c>
      <c r="N193" s="25" t="s">
        <v>694</v>
      </c>
      <c r="O193" s="71">
        <f>0.01056+0.115151+0.04888608+4.15113808</f>
        <v>4.3257351599999998</v>
      </c>
    </row>
    <row r="194" spans="1:19">
      <c r="A194" s="20" t="s">
        <v>608</v>
      </c>
      <c r="B194" s="84" t="s">
        <v>609</v>
      </c>
      <c r="C194" s="84"/>
      <c r="D194" s="84"/>
      <c r="E194" s="84"/>
      <c r="F194" s="84"/>
      <c r="G194" s="84"/>
      <c r="H194" s="84"/>
      <c r="I194" s="52" t="s">
        <v>21</v>
      </c>
      <c r="J194" s="22">
        <v>0.93416999999999994</v>
      </c>
      <c r="K194" s="184">
        <f>K68+K122</f>
        <v>0.11699499999999999</v>
      </c>
      <c r="L194" s="23">
        <f t="shared" si="36"/>
        <v>-0.81717499999999998</v>
      </c>
      <c r="M194" s="24">
        <f t="shared" si="37"/>
        <v>-0.87476048256741279</v>
      </c>
      <c r="N194" s="25" t="s">
        <v>694</v>
      </c>
      <c r="O194" s="71">
        <f>18.25546072-14.48438666</f>
        <v>3.7710740599999983</v>
      </c>
    </row>
    <row r="195" spans="1:19">
      <c r="A195" s="20" t="s">
        <v>610</v>
      </c>
      <c r="B195" s="84" t="s">
        <v>611</v>
      </c>
      <c r="C195" s="84"/>
      <c r="D195" s="84"/>
      <c r="E195" s="84"/>
      <c r="F195" s="84"/>
      <c r="G195" s="84"/>
      <c r="H195" s="84"/>
      <c r="I195" s="52" t="s">
        <v>21</v>
      </c>
      <c r="J195" s="22">
        <v>0.32739800000000002</v>
      </c>
      <c r="K195" s="184">
        <f>K122</f>
        <v>5.5115999999999998E-2</v>
      </c>
      <c r="L195" s="23">
        <f t="shared" si="36"/>
        <v>-0.27228200000000002</v>
      </c>
      <c r="M195" s="24">
        <f t="shared" si="37"/>
        <v>-0.83165443893976143</v>
      </c>
      <c r="N195" s="25" t="s">
        <v>694</v>
      </c>
    </row>
    <row r="196" spans="1:19">
      <c r="A196" s="20" t="s">
        <v>612</v>
      </c>
      <c r="B196" s="84" t="s">
        <v>613</v>
      </c>
      <c r="C196" s="84"/>
      <c r="D196" s="84"/>
      <c r="E196" s="84"/>
      <c r="F196" s="84"/>
      <c r="G196" s="84"/>
      <c r="H196" s="84"/>
      <c r="I196" s="52" t="s">
        <v>21</v>
      </c>
      <c r="J196" s="22">
        <v>10.693570850232</v>
      </c>
      <c r="K196" s="74">
        <f>(K58+K59)*1.2+1.789</f>
        <v>2.1692217280000001</v>
      </c>
      <c r="L196" s="23">
        <f t="shared" si="36"/>
        <v>-8.5243491222319996</v>
      </c>
      <c r="M196" s="24">
        <f t="shared" si="37"/>
        <v>-0.79714711218723178</v>
      </c>
      <c r="N196" s="25" t="s">
        <v>694</v>
      </c>
      <c r="O196" s="71">
        <f>0.13125899+0.038901+0.155255+0.045254+0.0114024+0.0054805+0.044217+0.08601+0.000995+0.676508+0.021151+0.0013+0.006305+0.00255+0.015165+0.032+0.0096+0.00416+0.00203+0.0218+0.13091891+0.05369065+0.009878+0.04638638+0.0719832+0.04420551+0.072396+0.006287+0.02049+0.00095+0.020041+0.67906528+0.0021+0.1133+0.01194426+0.035+0.00339+0.00885+0.0033+0.0755+0.0856+0.08867824+0.014096+0.055872+0.02243484+0.05+0.10758276+0.0044+0.75707583+0.010496+0.3464555</f>
        <v>4.2637102499999999</v>
      </c>
      <c r="Q196" s="37">
        <v>6.42478544</v>
      </c>
      <c r="R196" s="71">
        <v>3.8512864100000002</v>
      </c>
      <c r="S196" s="37">
        <v>10.276071850000001</v>
      </c>
    </row>
    <row r="197" spans="1:19">
      <c r="A197" s="20" t="s">
        <v>614</v>
      </c>
      <c r="B197" s="84" t="s">
        <v>615</v>
      </c>
      <c r="C197" s="84"/>
      <c r="D197" s="84"/>
      <c r="E197" s="84"/>
      <c r="F197" s="84"/>
      <c r="G197" s="84"/>
      <c r="H197" s="84"/>
      <c r="I197" s="52" t="s">
        <v>21</v>
      </c>
      <c r="J197" s="22">
        <v>8.9501320661520101</v>
      </c>
      <c r="K197" s="184">
        <f>(K72+K74+K75)*1.2</f>
        <v>1.5431979360000003</v>
      </c>
      <c r="L197" s="23">
        <f t="shared" si="36"/>
        <v>-7.4069341301520097</v>
      </c>
      <c r="M197" s="24">
        <f t="shared" si="37"/>
        <v>-0.8275781938641853</v>
      </c>
      <c r="N197" s="25" t="s">
        <v>694</v>
      </c>
      <c r="O197" s="71">
        <f>0.00745+0.084625+0.0013+0.00105+0.00283+0.013476+0.00714+0.0889+0.01852+0.01482048+0.01564+0.01262746+0.02001+0.005+0.0025+0.0115+0.04799586+0.029664+0.0485+0.125+0.06602448+0.03147457+0.00454671+0.00684+0.00675+0.004661+0.075616+0.0583164+0.01897122+0.0028+0.00605008+0.05033077+0.00404+0.0015+0.00064+0.0004+0.03286+0.0085+0.00434929+0.0026+0.0276+0.0048+0.329908+0.006+0.05149664+0.014924+0.4403+0.10248655+0.0007+0.016692+0.014+0.0083+0.0388+0.002222+0.033+0.345555+0.37522625+0.09126781</f>
        <v>2.8490975699999996</v>
      </c>
      <c r="Q197" s="37">
        <f>K72</f>
        <v>0.59876009000000008</v>
      </c>
      <c r="R197" s="71">
        <v>3.4580365400000002</v>
      </c>
      <c r="S197" s="37">
        <f>Q197+R197</f>
        <v>4.05679663</v>
      </c>
    </row>
    <row r="198" spans="1:19">
      <c r="A198" s="20" t="s">
        <v>616</v>
      </c>
      <c r="B198" s="84" t="s">
        <v>617</v>
      </c>
      <c r="C198" s="84"/>
      <c r="D198" s="84"/>
      <c r="E198" s="84"/>
      <c r="F198" s="84"/>
      <c r="G198" s="84"/>
      <c r="H198" s="84"/>
      <c r="I198" s="52" t="s">
        <v>21</v>
      </c>
      <c r="J198" s="22">
        <v>10.745182287260002</v>
      </c>
      <c r="K198" s="184">
        <f>K73*1.2</f>
        <v>4.0763665319999998</v>
      </c>
      <c r="L198" s="23">
        <f t="shared" si="36"/>
        <v>-6.6688157552600025</v>
      </c>
      <c r="M198" s="24">
        <f t="shared" si="37"/>
        <v>-0.62063309648705234</v>
      </c>
      <c r="N198" s="25" t="s">
        <v>694</v>
      </c>
      <c r="O198" s="71">
        <f>0.1224915+0.26237292+0.03306636+0.42627618+0.00059286+0.1375971+0.42426667+0.09+0.31133886+0.09+0.146574+0.276+0.06+0.06249427+0.025388+0.0124824+0.214+0.11271236+0.02937+0.048+2.261+0.015667+0.09+0.360982+0.108+0.10152</f>
        <v>5.8221924799999991</v>
      </c>
      <c r="Q198" s="37">
        <f>K73</f>
        <v>3.3969721099999997</v>
      </c>
      <c r="R198" s="71">
        <v>0.76636492999999906</v>
      </c>
      <c r="S198" s="37">
        <f>Q198+R198</f>
        <v>4.1633370399999983</v>
      </c>
    </row>
    <row r="199" spans="1:19" ht="23.45" customHeight="1">
      <c r="A199" s="20" t="s">
        <v>618</v>
      </c>
      <c r="B199" s="110" t="s">
        <v>619</v>
      </c>
      <c r="C199" s="110"/>
      <c r="D199" s="110"/>
      <c r="E199" s="110"/>
      <c r="F199" s="110"/>
      <c r="G199" s="110"/>
      <c r="H199" s="110"/>
      <c r="I199" s="52" t="s">
        <v>21</v>
      </c>
      <c r="J199" s="22"/>
      <c r="K199" s="74"/>
      <c r="L199" s="23">
        <f t="shared" ref="L199:L200" si="38">K199-J199</f>
        <v>0</v>
      </c>
      <c r="M199" s="24" t="s">
        <v>244</v>
      </c>
      <c r="N199" s="25" t="s">
        <v>694</v>
      </c>
    </row>
    <row r="200" spans="1:19">
      <c r="A200" s="20" t="s">
        <v>620</v>
      </c>
      <c r="B200" s="84" t="s">
        <v>621</v>
      </c>
      <c r="C200" s="84"/>
      <c r="D200" s="84"/>
      <c r="E200" s="84"/>
      <c r="F200" s="84"/>
      <c r="G200" s="84"/>
      <c r="H200" s="84"/>
      <c r="I200" s="52" t="s">
        <v>21</v>
      </c>
      <c r="J200" s="22"/>
      <c r="K200" s="74"/>
      <c r="L200" s="23">
        <f t="shared" si="38"/>
        <v>0</v>
      </c>
      <c r="M200" s="24" t="s">
        <v>244</v>
      </c>
      <c r="N200" s="25" t="s">
        <v>694</v>
      </c>
      <c r="O200" s="71">
        <f>0.165+0.4109+1.8562945+2.907</f>
        <v>5.3391944999999996</v>
      </c>
    </row>
    <row r="201" spans="1:19">
      <c r="A201" s="20" t="s">
        <v>622</v>
      </c>
      <c r="B201" s="84" t="s">
        <v>623</v>
      </c>
      <c r="C201" s="84"/>
      <c r="D201" s="84"/>
      <c r="E201" s="84"/>
      <c r="F201" s="84"/>
      <c r="G201" s="84"/>
      <c r="H201" s="84"/>
      <c r="I201" s="52" t="s">
        <v>21</v>
      </c>
      <c r="J201" s="22"/>
      <c r="K201" s="74"/>
      <c r="L201" s="23" t="s">
        <v>694</v>
      </c>
      <c r="M201" s="24" t="s">
        <v>694</v>
      </c>
      <c r="N201" s="25" t="s">
        <v>694</v>
      </c>
    </row>
    <row r="202" spans="1:19">
      <c r="A202" s="20" t="s">
        <v>624</v>
      </c>
      <c r="B202" s="84" t="s">
        <v>625</v>
      </c>
      <c r="C202" s="84"/>
      <c r="D202" s="84"/>
      <c r="E202" s="84"/>
      <c r="F202" s="84"/>
      <c r="G202" s="84"/>
      <c r="H202" s="84"/>
      <c r="I202" s="52" t="s">
        <v>21</v>
      </c>
      <c r="J202" s="22"/>
      <c r="K202" s="74"/>
      <c r="L202" s="23" t="s">
        <v>694</v>
      </c>
      <c r="M202" s="24" t="s">
        <v>694</v>
      </c>
      <c r="N202" s="25" t="s">
        <v>694</v>
      </c>
    </row>
    <row r="203" spans="1:19">
      <c r="A203" s="20" t="s">
        <v>626</v>
      </c>
      <c r="B203" s="84" t="s">
        <v>699</v>
      </c>
      <c r="C203" s="84"/>
      <c r="D203" s="84"/>
      <c r="E203" s="84"/>
      <c r="F203" s="84"/>
      <c r="G203" s="84"/>
      <c r="H203" s="84"/>
      <c r="I203" s="52" t="s">
        <v>21</v>
      </c>
      <c r="J203" s="22"/>
      <c r="K203" s="74"/>
      <c r="L203" s="23" t="s">
        <v>694</v>
      </c>
      <c r="M203" s="24" t="s">
        <v>694</v>
      </c>
      <c r="N203" s="25" t="s">
        <v>694</v>
      </c>
    </row>
    <row r="204" spans="1:19" ht="26.45" customHeight="1">
      <c r="A204" s="20" t="s">
        <v>627</v>
      </c>
      <c r="B204" s="110" t="s">
        <v>628</v>
      </c>
      <c r="C204" s="110"/>
      <c r="D204" s="110"/>
      <c r="E204" s="110"/>
      <c r="F204" s="110"/>
      <c r="G204" s="110"/>
      <c r="H204" s="110"/>
      <c r="I204" s="52" t="s">
        <v>21</v>
      </c>
      <c r="J204" s="22"/>
      <c r="K204" s="74"/>
      <c r="L204" s="23" t="s">
        <v>694</v>
      </c>
      <c r="M204" s="24" t="s">
        <v>694</v>
      </c>
      <c r="N204" s="25" t="s">
        <v>694</v>
      </c>
    </row>
    <row r="205" spans="1:19">
      <c r="A205" s="20" t="s">
        <v>629</v>
      </c>
      <c r="B205" s="84" t="s">
        <v>516</v>
      </c>
      <c r="C205" s="84"/>
      <c r="D205" s="84"/>
      <c r="E205" s="84"/>
      <c r="F205" s="84"/>
      <c r="G205" s="84"/>
      <c r="H205" s="84"/>
      <c r="I205" s="52" t="s">
        <v>21</v>
      </c>
      <c r="J205" s="22"/>
      <c r="K205" s="74"/>
      <c r="L205" s="23" t="s">
        <v>694</v>
      </c>
      <c r="M205" s="24" t="s">
        <v>694</v>
      </c>
      <c r="N205" s="25" t="s">
        <v>694</v>
      </c>
    </row>
    <row r="206" spans="1:19">
      <c r="A206" s="20" t="s">
        <v>630</v>
      </c>
      <c r="B206" s="84" t="s">
        <v>519</v>
      </c>
      <c r="C206" s="84"/>
      <c r="D206" s="84"/>
      <c r="E206" s="84"/>
      <c r="F206" s="84"/>
      <c r="G206" s="84"/>
      <c r="H206" s="84"/>
      <c r="I206" s="52" t="s">
        <v>21</v>
      </c>
      <c r="J206" s="22"/>
      <c r="K206" s="74"/>
      <c r="L206" s="23" t="s">
        <v>694</v>
      </c>
      <c r="M206" s="24" t="s">
        <v>694</v>
      </c>
      <c r="N206" s="25" t="s">
        <v>694</v>
      </c>
    </row>
    <row r="207" spans="1:19">
      <c r="A207" s="20" t="s">
        <v>631</v>
      </c>
      <c r="B207" s="84" t="s">
        <v>632</v>
      </c>
      <c r="C207" s="84"/>
      <c r="D207" s="84"/>
      <c r="E207" s="84"/>
      <c r="F207" s="84"/>
      <c r="G207" s="84"/>
      <c r="H207" s="84"/>
      <c r="I207" s="52" t="s">
        <v>21</v>
      </c>
      <c r="J207" s="22"/>
      <c r="K207" s="74"/>
      <c r="L207" s="23" t="s">
        <v>694</v>
      </c>
      <c r="M207" s="24" t="s">
        <v>694</v>
      </c>
      <c r="N207" s="25" t="s">
        <v>694</v>
      </c>
    </row>
    <row r="208" spans="1:19">
      <c r="A208" s="20" t="s">
        <v>633</v>
      </c>
      <c r="B208" s="84" t="s">
        <v>634</v>
      </c>
      <c r="C208" s="84"/>
      <c r="D208" s="84"/>
      <c r="E208" s="84"/>
      <c r="F208" s="84"/>
      <c r="G208" s="84"/>
      <c r="H208" s="84"/>
      <c r="I208" s="52" t="s">
        <v>21</v>
      </c>
      <c r="J208" s="22"/>
      <c r="K208" s="74"/>
      <c r="L208" s="23" t="s">
        <v>694</v>
      </c>
      <c r="M208" s="24" t="s">
        <v>694</v>
      </c>
      <c r="N208" s="25" t="s">
        <v>694</v>
      </c>
    </row>
    <row r="209" spans="1:14">
      <c r="A209" s="20" t="s">
        <v>635</v>
      </c>
      <c r="B209" s="84" t="s">
        <v>636</v>
      </c>
      <c r="C209" s="84"/>
      <c r="D209" s="84"/>
      <c r="E209" s="84"/>
      <c r="F209" s="84"/>
      <c r="G209" s="84"/>
      <c r="H209" s="84"/>
      <c r="I209" s="52" t="s">
        <v>21</v>
      </c>
      <c r="J209" s="22"/>
      <c r="K209" s="74"/>
      <c r="L209" s="23" t="s">
        <v>694</v>
      </c>
      <c r="M209" s="24" t="s">
        <v>694</v>
      </c>
      <c r="N209" s="25" t="s">
        <v>694</v>
      </c>
    </row>
    <row r="210" spans="1:14">
      <c r="A210" s="20" t="s">
        <v>637</v>
      </c>
      <c r="B210" s="84" t="s">
        <v>638</v>
      </c>
      <c r="C210" s="84"/>
      <c r="D210" s="84"/>
      <c r="E210" s="84"/>
      <c r="F210" s="84"/>
      <c r="G210" s="84"/>
      <c r="H210" s="84"/>
      <c r="I210" s="52" t="s">
        <v>21</v>
      </c>
      <c r="J210" s="22"/>
      <c r="K210" s="74"/>
      <c r="L210" s="23" t="s">
        <v>694</v>
      </c>
      <c r="M210" s="24" t="s">
        <v>694</v>
      </c>
      <c r="N210" s="25" t="s">
        <v>694</v>
      </c>
    </row>
    <row r="211" spans="1:14">
      <c r="A211" s="20" t="s">
        <v>639</v>
      </c>
      <c r="B211" s="84" t="s">
        <v>640</v>
      </c>
      <c r="C211" s="84"/>
      <c r="D211" s="84"/>
      <c r="E211" s="84"/>
      <c r="F211" s="84"/>
      <c r="G211" s="84"/>
      <c r="H211" s="84"/>
      <c r="I211" s="52" t="s">
        <v>21</v>
      </c>
      <c r="J211" s="22"/>
      <c r="K211" s="74"/>
      <c r="L211" s="23" t="s">
        <v>694</v>
      </c>
      <c r="M211" s="24" t="s">
        <v>694</v>
      </c>
      <c r="N211" s="25" t="s">
        <v>694</v>
      </c>
    </row>
    <row r="212" spans="1:14">
      <c r="A212" s="20" t="s">
        <v>641</v>
      </c>
      <c r="B212" s="84" t="s">
        <v>642</v>
      </c>
      <c r="C212" s="84"/>
      <c r="D212" s="84"/>
      <c r="E212" s="84"/>
      <c r="F212" s="84"/>
      <c r="G212" s="84"/>
      <c r="H212" s="84"/>
      <c r="I212" s="52" t="s">
        <v>21</v>
      </c>
      <c r="J212" s="22"/>
      <c r="K212" s="74"/>
      <c r="L212" s="23" t="s">
        <v>694</v>
      </c>
      <c r="M212" s="24" t="s">
        <v>694</v>
      </c>
      <c r="N212" s="25" t="s">
        <v>694</v>
      </c>
    </row>
    <row r="213" spans="1:14">
      <c r="A213" s="20" t="s">
        <v>643</v>
      </c>
      <c r="B213" s="84" t="s">
        <v>644</v>
      </c>
      <c r="C213" s="84"/>
      <c r="D213" s="84"/>
      <c r="E213" s="84"/>
      <c r="F213" s="84"/>
      <c r="G213" s="84"/>
      <c r="H213" s="84"/>
      <c r="I213" s="52" t="s">
        <v>21</v>
      </c>
      <c r="J213" s="22"/>
      <c r="K213" s="74"/>
      <c r="L213" s="23" t="s">
        <v>694</v>
      </c>
      <c r="M213" s="24" t="s">
        <v>694</v>
      </c>
      <c r="N213" s="25" t="s">
        <v>694</v>
      </c>
    </row>
    <row r="214" spans="1:14">
      <c r="A214" s="20" t="s">
        <v>645</v>
      </c>
      <c r="B214" s="84" t="s">
        <v>646</v>
      </c>
      <c r="C214" s="84"/>
      <c r="D214" s="84"/>
      <c r="E214" s="84"/>
      <c r="F214" s="84"/>
      <c r="G214" s="84"/>
      <c r="H214" s="84"/>
      <c r="I214" s="52" t="s">
        <v>21</v>
      </c>
      <c r="J214" s="22"/>
      <c r="K214" s="74"/>
      <c r="L214" s="23" t="s">
        <v>694</v>
      </c>
      <c r="M214" s="24" t="s">
        <v>694</v>
      </c>
      <c r="N214" s="25" t="s">
        <v>694</v>
      </c>
    </row>
    <row r="215" spans="1:14">
      <c r="A215" s="20" t="s">
        <v>647</v>
      </c>
      <c r="B215" s="84" t="s">
        <v>648</v>
      </c>
      <c r="C215" s="84"/>
      <c r="D215" s="84"/>
      <c r="E215" s="84"/>
      <c r="F215" s="84"/>
      <c r="G215" s="84"/>
      <c r="H215" s="84"/>
      <c r="I215" s="52" t="s">
        <v>21</v>
      </c>
      <c r="J215" s="22"/>
      <c r="K215" s="74"/>
      <c r="L215" s="23" t="s">
        <v>694</v>
      </c>
      <c r="M215" s="24" t="s">
        <v>694</v>
      </c>
      <c r="N215" s="25" t="s">
        <v>694</v>
      </c>
    </row>
    <row r="216" spans="1:14">
      <c r="A216" s="20" t="s">
        <v>649</v>
      </c>
      <c r="B216" s="84" t="s">
        <v>650</v>
      </c>
      <c r="C216" s="84"/>
      <c r="D216" s="84"/>
      <c r="E216" s="84"/>
      <c r="F216" s="84"/>
      <c r="G216" s="84"/>
      <c r="H216" s="84"/>
      <c r="I216" s="52" t="s">
        <v>21</v>
      </c>
      <c r="J216" s="22"/>
      <c r="K216" s="74"/>
      <c r="L216" s="23" t="s">
        <v>694</v>
      </c>
      <c r="M216" s="24" t="s">
        <v>694</v>
      </c>
      <c r="N216" s="25" t="s">
        <v>694</v>
      </c>
    </row>
    <row r="217" spans="1:14">
      <c r="A217" s="20" t="s">
        <v>651</v>
      </c>
      <c r="B217" s="84" t="s">
        <v>652</v>
      </c>
      <c r="C217" s="84"/>
      <c r="D217" s="84"/>
      <c r="E217" s="84"/>
      <c r="F217" s="84"/>
      <c r="G217" s="84"/>
      <c r="H217" s="84"/>
      <c r="I217" s="52" t="s">
        <v>21</v>
      </c>
      <c r="J217" s="22"/>
      <c r="K217" s="74"/>
      <c r="L217" s="23" t="s">
        <v>694</v>
      </c>
      <c r="M217" s="24" t="s">
        <v>694</v>
      </c>
      <c r="N217" s="25" t="s">
        <v>694</v>
      </c>
    </row>
    <row r="218" spans="1:14">
      <c r="A218" s="20" t="s">
        <v>653</v>
      </c>
      <c r="B218" s="84" t="s">
        <v>112</v>
      </c>
      <c r="C218" s="84"/>
      <c r="D218" s="84"/>
      <c r="E218" s="84"/>
      <c r="F218" s="84"/>
      <c r="G218" s="84"/>
      <c r="H218" s="84"/>
      <c r="I218" s="52" t="s">
        <v>244</v>
      </c>
      <c r="J218" s="22"/>
      <c r="K218" s="74"/>
      <c r="L218" s="23" t="s">
        <v>694</v>
      </c>
      <c r="M218" s="24" t="s">
        <v>694</v>
      </c>
      <c r="N218" s="25" t="s">
        <v>694</v>
      </c>
    </row>
    <row r="219" spans="1:14">
      <c r="A219" s="20" t="s">
        <v>654</v>
      </c>
      <c r="B219" s="84" t="s">
        <v>655</v>
      </c>
      <c r="C219" s="84"/>
      <c r="D219" s="84"/>
      <c r="E219" s="84"/>
      <c r="F219" s="84"/>
      <c r="G219" s="84"/>
      <c r="H219" s="84"/>
      <c r="I219" s="52" t="s">
        <v>21</v>
      </c>
      <c r="J219" s="22"/>
      <c r="K219" s="74"/>
      <c r="L219" s="23" t="s">
        <v>694</v>
      </c>
      <c r="M219" s="24" t="s">
        <v>694</v>
      </c>
      <c r="N219" s="25" t="s">
        <v>694</v>
      </c>
    </row>
    <row r="220" spans="1:14">
      <c r="A220" s="20" t="s">
        <v>656</v>
      </c>
      <c r="B220" s="84" t="s">
        <v>657</v>
      </c>
      <c r="C220" s="84"/>
      <c r="D220" s="84"/>
      <c r="E220" s="84"/>
      <c r="F220" s="84"/>
      <c r="G220" s="84"/>
      <c r="H220" s="84"/>
      <c r="I220" s="52" t="s">
        <v>21</v>
      </c>
      <c r="J220" s="22"/>
      <c r="K220" s="74"/>
      <c r="L220" s="23" t="s">
        <v>694</v>
      </c>
      <c r="M220" s="24" t="s">
        <v>694</v>
      </c>
      <c r="N220" s="25" t="s">
        <v>694</v>
      </c>
    </row>
    <row r="221" spans="1:14">
      <c r="A221" s="20" t="s">
        <v>658</v>
      </c>
      <c r="B221" s="84" t="s">
        <v>659</v>
      </c>
      <c r="C221" s="84"/>
      <c r="D221" s="84"/>
      <c r="E221" s="84"/>
      <c r="F221" s="84"/>
      <c r="G221" s="84"/>
      <c r="H221" s="84"/>
      <c r="I221" s="52" t="s">
        <v>21</v>
      </c>
      <c r="J221" s="22"/>
      <c r="K221" s="74"/>
      <c r="L221" s="23" t="s">
        <v>694</v>
      </c>
      <c r="M221" s="24" t="s">
        <v>694</v>
      </c>
      <c r="N221" s="25" t="s">
        <v>694</v>
      </c>
    </row>
    <row r="222" spans="1:14">
      <c r="A222" s="20" t="s">
        <v>660</v>
      </c>
      <c r="B222" s="84" t="s">
        <v>700</v>
      </c>
      <c r="C222" s="84"/>
      <c r="D222" s="84"/>
      <c r="E222" s="84"/>
      <c r="F222" s="84"/>
      <c r="G222" s="84"/>
      <c r="H222" s="84"/>
      <c r="I222" s="52" t="s">
        <v>21</v>
      </c>
      <c r="J222" s="22"/>
      <c r="K222" s="74"/>
      <c r="L222" s="23" t="s">
        <v>694</v>
      </c>
      <c r="M222" s="24" t="s">
        <v>694</v>
      </c>
      <c r="N222" s="25" t="s">
        <v>694</v>
      </c>
    </row>
    <row r="223" spans="1:14">
      <c r="A223" s="20" t="s">
        <v>661</v>
      </c>
      <c r="B223" s="84" t="s">
        <v>662</v>
      </c>
      <c r="C223" s="84"/>
      <c r="D223" s="84"/>
      <c r="E223" s="84"/>
      <c r="F223" s="84"/>
      <c r="G223" s="84"/>
      <c r="H223" s="84"/>
      <c r="I223" s="52" t="s">
        <v>21</v>
      </c>
      <c r="J223" s="22"/>
      <c r="K223" s="74"/>
      <c r="L223" s="23" t="s">
        <v>694</v>
      </c>
      <c r="M223" s="24" t="s">
        <v>694</v>
      </c>
      <c r="N223" s="25" t="s">
        <v>694</v>
      </c>
    </row>
    <row r="224" spans="1:14">
      <c r="A224" s="20" t="s">
        <v>663</v>
      </c>
      <c r="B224" s="84" t="s">
        <v>664</v>
      </c>
      <c r="C224" s="84"/>
      <c r="D224" s="84"/>
      <c r="E224" s="84"/>
      <c r="F224" s="84"/>
      <c r="G224" s="84"/>
      <c r="H224" s="84"/>
      <c r="I224" s="52" t="s">
        <v>21</v>
      </c>
      <c r="J224" s="22"/>
      <c r="K224" s="74"/>
      <c r="L224" s="23" t="s">
        <v>694</v>
      </c>
      <c r="M224" s="24" t="s">
        <v>694</v>
      </c>
      <c r="N224" s="25" t="s">
        <v>694</v>
      </c>
    </row>
    <row r="225" spans="1:14">
      <c r="A225" s="20" t="s">
        <v>665</v>
      </c>
      <c r="B225" s="84" t="s">
        <v>216</v>
      </c>
      <c r="C225" s="84"/>
      <c r="D225" s="84"/>
      <c r="E225" s="84"/>
      <c r="F225" s="84"/>
      <c r="G225" s="84"/>
      <c r="H225" s="84"/>
      <c r="I225" s="52" t="s">
        <v>21</v>
      </c>
      <c r="J225" s="22"/>
      <c r="K225" s="74"/>
      <c r="L225" s="23" t="s">
        <v>694</v>
      </c>
      <c r="M225" s="24" t="s">
        <v>694</v>
      </c>
      <c r="N225" s="25" t="s">
        <v>694</v>
      </c>
    </row>
    <row r="226" spans="1:14">
      <c r="A226" s="20" t="s">
        <v>666</v>
      </c>
      <c r="B226" s="84" t="s">
        <v>701</v>
      </c>
      <c r="C226" s="84"/>
      <c r="D226" s="84"/>
      <c r="E226" s="84"/>
      <c r="F226" s="84"/>
      <c r="G226" s="84"/>
      <c r="H226" s="84"/>
      <c r="I226" s="52" t="s">
        <v>21</v>
      </c>
      <c r="J226" s="22"/>
      <c r="K226" s="74"/>
      <c r="L226" s="23" t="s">
        <v>694</v>
      </c>
      <c r="M226" s="24" t="s">
        <v>694</v>
      </c>
      <c r="N226" s="25" t="s">
        <v>694</v>
      </c>
    </row>
    <row r="227" spans="1:14">
      <c r="A227" s="20" t="s">
        <v>667</v>
      </c>
      <c r="B227" s="84" t="s">
        <v>668</v>
      </c>
      <c r="C227" s="84"/>
      <c r="D227" s="84"/>
      <c r="E227" s="84"/>
      <c r="F227" s="84"/>
      <c r="G227" s="84"/>
      <c r="H227" s="84"/>
      <c r="I227" s="52" t="s">
        <v>21</v>
      </c>
      <c r="J227" s="22"/>
      <c r="K227" s="74"/>
      <c r="L227" s="23" t="s">
        <v>694</v>
      </c>
      <c r="M227" s="24" t="s">
        <v>694</v>
      </c>
      <c r="N227" s="25" t="s">
        <v>694</v>
      </c>
    </row>
    <row r="228" spans="1:14">
      <c r="A228" s="20" t="s">
        <v>669</v>
      </c>
      <c r="B228" s="84" t="s">
        <v>670</v>
      </c>
      <c r="C228" s="84"/>
      <c r="D228" s="84"/>
      <c r="E228" s="84"/>
      <c r="F228" s="84"/>
      <c r="G228" s="84"/>
      <c r="H228" s="84"/>
      <c r="I228" s="52" t="s">
        <v>21</v>
      </c>
      <c r="J228" s="22"/>
      <c r="K228" s="74"/>
      <c r="L228" s="23" t="s">
        <v>694</v>
      </c>
      <c r="M228" s="24" t="s">
        <v>694</v>
      </c>
      <c r="N228" s="25" t="s">
        <v>694</v>
      </c>
    </row>
    <row r="229" spans="1:14">
      <c r="A229" s="20" t="s">
        <v>671</v>
      </c>
      <c r="B229" s="84" t="s">
        <v>684</v>
      </c>
      <c r="C229" s="84"/>
      <c r="D229" s="84"/>
      <c r="E229" s="84"/>
      <c r="F229" s="84"/>
      <c r="G229" s="84"/>
      <c r="H229" s="84"/>
      <c r="I229" s="52" t="s">
        <v>21</v>
      </c>
      <c r="J229" s="22"/>
      <c r="K229" s="74"/>
      <c r="L229" s="23" t="s">
        <v>694</v>
      </c>
      <c r="M229" s="24" t="s">
        <v>694</v>
      </c>
      <c r="N229" s="25" t="s">
        <v>694</v>
      </c>
    </row>
    <row r="230" spans="1:14">
      <c r="A230" s="20" t="s">
        <v>672</v>
      </c>
      <c r="B230" s="84" t="s">
        <v>673</v>
      </c>
      <c r="C230" s="84"/>
      <c r="D230" s="84"/>
      <c r="E230" s="84"/>
      <c r="F230" s="84"/>
      <c r="G230" s="84"/>
      <c r="H230" s="84"/>
      <c r="I230" s="52" t="s">
        <v>21</v>
      </c>
      <c r="J230" s="22"/>
      <c r="K230" s="74"/>
      <c r="L230" s="23" t="s">
        <v>694</v>
      </c>
      <c r="M230" s="24" t="s">
        <v>694</v>
      </c>
      <c r="N230" s="25" t="s">
        <v>694</v>
      </c>
    </row>
    <row r="231" spans="1:14">
      <c r="A231" s="20" t="s">
        <v>674</v>
      </c>
      <c r="B231" s="84" t="s">
        <v>675</v>
      </c>
      <c r="C231" s="84"/>
      <c r="D231" s="84"/>
      <c r="E231" s="84"/>
      <c r="F231" s="84"/>
      <c r="G231" s="84"/>
      <c r="H231" s="84"/>
      <c r="I231" s="52" t="s">
        <v>21</v>
      </c>
      <c r="J231" s="22"/>
      <c r="K231" s="74"/>
      <c r="L231" s="23" t="s">
        <v>694</v>
      </c>
      <c r="M231" s="24" t="s">
        <v>694</v>
      </c>
      <c r="N231" s="25" t="s">
        <v>694</v>
      </c>
    </row>
    <row r="232" spans="1:14">
      <c r="A232" s="20" t="s">
        <v>676</v>
      </c>
      <c r="B232" s="84" t="s">
        <v>677</v>
      </c>
      <c r="C232" s="84"/>
      <c r="D232" s="84"/>
      <c r="E232" s="84"/>
      <c r="F232" s="84"/>
      <c r="G232" s="84"/>
      <c r="H232" s="84"/>
      <c r="I232" s="52" t="s">
        <v>21</v>
      </c>
      <c r="J232" s="22"/>
      <c r="K232" s="74"/>
      <c r="L232" s="23" t="s">
        <v>694</v>
      </c>
      <c r="M232" s="24" t="s">
        <v>694</v>
      </c>
      <c r="N232" s="25" t="s">
        <v>694</v>
      </c>
    </row>
    <row r="233" spans="1:14">
      <c r="A233" s="20" t="s">
        <v>678</v>
      </c>
      <c r="B233" s="84" t="s">
        <v>679</v>
      </c>
      <c r="C233" s="84"/>
      <c r="D233" s="84"/>
      <c r="E233" s="84"/>
      <c r="F233" s="84"/>
      <c r="G233" s="84"/>
      <c r="H233" s="84"/>
      <c r="I233" s="52" t="s">
        <v>21</v>
      </c>
      <c r="J233" s="22"/>
      <c r="K233" s="74"/>
      <c r="L233" s="23" t="s">
        <v>694</v>
      </c>
      <c r="M233" s="24" t="s">
        <v>694</v>
      </c>
      <c r="N233" s="25" t="s">
        <v>694</v>
      </c>
    </row>
    <row r="234" spans="1:14">
      <c r="A234" s="20" t="s">
        <v>680</v>
      </c>
      <c r="B234" s="84" t="s">
        <v>681</v>
      </c>
      <c r="C234" s="84"/>
      <c r="D234" s="84"/>
      <c r="E234" s="84"/>
      <c r="F234" s="84"/>
      <c r="G234" s="84"/>
      <c r="H234" s="84"/>
      <c r="I234" s="52" t="s">
        <v>21</v>
      </c>
      <c r="J234" s="22"/>
      <c r="K234" s="74"/>
      <c r="L234" s="23" t="s">
        <v>694</v>
      </c>
      <c r="M234" s="24" t="s">
        <v>694</v>
      </c>
      <c r="N234" s="25" t="s">
        <v>694</v>
      </c>
    </row>
    <row r="235" spans="1:14">
      <c r="A235" s="20" t="s">
        <v>682</v>
      </c>
      <c r="B235" s="84" t="s">
        <v>662</v>
      </c>
      <c r="C235" s="84"/>
      <c r="D235" s="84"/>
      <c r="E235" s="84"/>
      <c r="F235" s="84"/>
      <c r="G235" s="84"/>
      <c r="H235" s="84"/>
      <c r="I235" s="52" t="s">
        <v>21</v>
      </c>
      <c r="J235" s="22"/>
      <c r="K235" s="74"/>
      <c r="L235" s="23" t="s">
        <v>694</v>
      </c>
      <c r="M235" s="24" t="s">
        <v>694</v>
      </c>
      <c r="N235" s="25" t="s">
        <v>694</v>
      </c>
    </row>
    <row r="236" spans="1:14">
      <c r="A236" s="20" t="s">
        <v>683</v>
      </c>
      <c r="B236" s="84" t="s">
        <v>664</v>
      </c>
      <c r="C236" s="84"/>
      <c r="D236" s="84"/>
      <c r="E236" s="84"/>
      <c r="F236" s="84"/>
      <c r="G236" s="84"/>
      <c r="H236" s="84"/>
      <c r="I236" s="52" t="s">
        <v>21</v>
      </c>
      <c r="J236" s="22"/>
      <c r="K236" s="74"/>
      <c r="L236" s="23" t="s">
        <v>694</v>
      </c>
      <c r="M236" s="24" t="s">
        <v>694</v>
      </c>
      <c r="N236" s="25" t="s">
        <v>694</v>
      </c>
    </row>
    <row r="237" spans="1:14">
      <c r="A237" s="20" t="s">
        <v>215</v>
      </c>
      <c r="B237" s="84" t="s">
        <v>216</v>
      </c>
      <c r="C237" s="84"/>
      <c r="D237" s="84"/>
      <c r="E237" s="84"/>
      <c r="F237" s="84"/>
      <c r="G237" s="84"/>
      <c r="H237" s="84"/>
      <c r="I237" s="52" t="s">
        <v>21</v>
      </c>
      <c r="J237" s="22"/>
      <c r="K237" s="74"/>
      <c r="L237" s="23" t="s">
        <v>694</v>
      </c>
      <c r="M237" s="24" t="s">
        <v>694</v>
      </c>
      <c r="N237" s="25" t="s">
        <v>694</v>
      </c>
    </row>
    <row r="238" spans="1:14">
      <c r="A238" s="20" t="s">
        <v>217</v>
      </c>
      <c r="B238" s="84" t="s">
        <v>218</v>
      </c>
      <c r="C238" s="84"/>
      <c r="D238" s="84"/>
      <c r="E238" s="84"/>
      <c r="F238" s="84"/>
      <c r="G238" s="84"/>
      <c r="H238" s="84"/>
      <c r="I238" s="52" t="s">
        <v>21</v>
      </c>
      <c r="J238" s="22"/>
      <c r="K238" s="74"/>
      <c r="L238" s="23" t="s">
        <v>694</v>
      </c>
      <c r="M238" s="24" t="s">
        <v>694</v>
      </c>
      <c r="N238" s="25" t="s">
        <v>694</v>
      </c>
    </row>
    <row r="239" spans="1:14">
      <c r="A239" s="20" t="s">
        <v>219</v>
      </c>
      <c r="B239" s="84" t="s">
        <v>220</v>
      </c>
      <c r="C239" s="84"/>
      <c r="D239" s="84"/>
      <c r="E239" s="84"/>
      <c r="F239" s="84"/>
      <c r="G239" s="84"/>
      <c r="H239" s="84"/>
      <c r="I239" s="52" t="s">
        <v>21</v>
      </c>
      <c r="J239" s="22"/>
      <c r="K239" s="74"/>
      <c r="L239" s="23" t="s">
        <v>694</v>
      </c>
      <c r="M239" s="24" t="s">
        <v>694</v>
      </c>
      <c r="N239" s="25" t="s">
        <v>694</v>
      </c>
    </row>
    <row r="240" spans="1:14" ht="22.15" customHeight="1">
      <c r="A240" s="20" t="s">
        <v>221</v>
      </c>
      <c r="B240" s="110" t="s">
        <v>222</v>
      </c>
      <c r="C240" s="110"/>
      <c r="D240" s="110"/>
      <c r="E240" s="110"/>
      <c r="F240" s="110"/>
      <c r="G240" s="110"/>
      <c r="H240" s="110"/>
      <c r="I240" s="52" t="s">
        <v>21</v>
      </c>
      <c r="J240" s="22">
        <v>-1.8253533849481016</v>
      </c>
      <c r="K240" s="184">
        <f t="shared" ref="K240" si="39">K165-K183</f>
        <v>-7.5320000000544951E-5</v>
      </c>
      <c r="L240" s="23">
        <f t="shared" ref="L240" si="40">K240-J240</f>
        <v>1.8252780649481011</v>
      </c>
      <c r="M240" s="24">
        <f t="shared" ref="M240" si="41">L240/J240</f>
        <v>-0.9999587367571553</v>
      </c>
      <c r="N240" s="25" t="s">
        <v>694</v>
      </c>
    </row>
    <row r="241" spans="1:14" ht="27.6" customHeight="1">
      <c r="A241" s="20" t="s">
        <v>223</v>
      </c>
      <c r="B241" s="110" t="s">
        <v>224</v>
      </c>
      <c r="C241" s="110"/>
      <c r="D241" s="110"/>
      <c r="E241" s="110"/>
      <c r="F241" s="110"/>
      <c r="G241" s="110"/>
      <c r="H241" s="110"/>
      <c r="I241" s="52" t="s">
        <v>21</v>
      </c>
      <c r="J241" s="22">
        <v>0</v>
      </c>
      <c r="K241" s="184">
        <f t="shared" ref="K241" si="42">K201-K208</f>
        <v>0</v>
      </c>
      <c r="L241" s="23" t="s">
        <v>694</v>
      </c>
      <c r="M241" s="24" t="s">
        <v>694</v>
      </c>
      <c r="N241" s="25" t="s">
        <v>694</v>
      </c>
    </row>
    <row r="242" spans="1:14">
      <c r="A242" s="20" t="s">
        <v>225</v>
      </c>
      <c r="B242" s="84" t="s">
        <v>226</v>
      </c>
      <c r="C242" s="84"/>
      <c r="D242" s="84"/>
      <c r="E242" s="84"/>
      <c r="F242" s="84"/>
      <c r="G242" s="84"/>
      <c r="H242" s="84"/>
      <c r="I242" s="52" t="s">
        <v>21</v>
      </c>
      <c r="J242" s="22"/>
      <c r="K242" s="74"/>
      <c r="L242" s="23" t="s">
        <v>694</v>
      </c>
      <c r="M242" s="24" t="s">
        <v>694</v>
      </c>
      <c r="N242" s="25" t="s">
        <v>694</v>
      </c>
    </row>
    <row r="243" spans="1:14" ht="13.15" customHeight="1">
      <c r="A243" s="20" t="s">
        <v>227</v>
      </c>
      <c r="B243" s="84" t="s">
        <v>228</v>
      </c>
      <c r="C243" s="84"/>
      <c r="D243" s="84"/>
      <c r="E243" s="84"/>
      <c r="F243" s="84"/>
      <c r="G243" s="84"/>
      <c r="H243" s="84"/>
      <c r="I243" s="52" t="s">
        <v>21</v>
      </c>
      <c r="J243" s="22"/>
      <c r="K243" s="74"/>
      <c r="L243" s="23" t="s">
        <v>694</v>
      </c>
      <c r="M243" s="24" t="s">
        <v>694</v>
      </c>
      <c r="N243" s="25" t="s">
        <v>694</v>
      </c>
    </row>
    <row r="244" spans="1:14" ht="26.45" customHeight="1">
      <c r="A244" s="20" t="s">
        <v>229</v>
      </c>
      <c r="B244" s="110" t="s">
        <v>230</v>
      </c>
      <c r="C244" s="110"/>
      <c r="D244" s="110"/>
      <c r="E244" s="110"/>
      <c r="F244" s="110"/>
      <c r="G244" s="110"/>
      <c r="H244" s="110"/>
      <c r="I244" s="52" t="s">
        <v>21</v>
      </c>
      <c r="J244" s="22">
        <v>0</v>
      </c>
      <c r="K244" s="184">
        <f t="shared" ref="K244" si="43">K220-K233</f>
        <v>0</v>
      </c>
      <c r="L244" s="23" t="s">
        <v>694</v>
      </c>
      <c r="M244" s="24" t="s">
        <v>694</v>
      </c>
      <c r="N244" s="25" t="s">
        <v>694</v>
      </c>
    </row>
    <row r="245" spans="1:14">
      <c r="A245" s="20" t="s">
        <v>231</v>
      </c>
      <c r="B245" s="84" t="s">
        <v>232</v>
      </c>
      <c r="C245" s="84"/>
      <c r="D245" s="84"/>
      <c r="E245" s="84"/>
      <c r="F245" s="84"/>
      <c r="G245" s="84"/>
      <c r="H245" s="84"/>
      <c r="I245" s="52" t="s">
        <v>21</v>
      </c>
      <c r="J245" s="22" t="s">
        <v>694</v>
      </c>
      <c r="K245" s="74"/>
      <c r="L245" s="23" t="s">
        <v>694</v>
      </c>
      <c r="M245" s="24" t="s">
        <v>694</v>
      </c>
      <c r="N245" s="25" t="s">
        <v>694</v>
      </c>
    </row>
    <row r="246" spans="1:14">
      <c r="A246" s="20" t="s">
        <v>233</v>
      </c>
      <c r="B246" s="84" t="s">
        <v>234</v>
      </c>
      <c r="C246" s="84"/>
      <c r="D246" s="84"/>
      <c r="E246" s="84"/>
      <c r="F246" s="84"/>
      <c r="G246" s="84"/>
      <c r="H246" s="84"/>
      <c r="I246" s="52" t="s">
        <v>21</v>
      </c>
      <c r="J246" s="22" t="s">
        <v>694</v>
      </c>
      <c r="K246" s="74"/>
      <c r="L246" s="23" t="s">
        <v>694</v>
      </c>
      <c r="M246" s="24" t="s">
        <v>694</v>
      </c>
      <c r="N246" s="25" t="s">
        <v>694</v>
      </c>
    </row>
    <row r="247" spans="1:14">
      <c r="A247" s="20" t="s">
        <v>235</v>
      </c>
      <c r="B247" s="110" t="s">
        <v>236</v>
      </c>
      <c r="C247" s="110"/>
      <c r="D247" s="110"/>
      <c r="E247" s="110"/>
      <c r="F247" s="110"/>
      <c r="G247" s="110"/>
      <c r="H247" s="110"/>
      <c r="I247" s="52" t="s">
        <v>21</v>
      </c>
      <c r="J247" s="22" t="s">
        <v>694</v>
      </c>
      <c r="K247" s="74"/>
      <c r="L247" s="23" t="s">
        <v>694</v>
      </c>
      <c r="M247" s="24" t="s">
        <v>694</v>
      </c>
      <c r="N247" s="25" t="s">
        <v>694</v>
      </c>
    </row>
    <row r="248" spans="1:14" ht="26.45" customHeight="1">
      <c r="A248" s="20" t="s">
        <v>237</v>
      </c>
      <c r="B248" s="110" t="s">
        <v>238</v>
      </c>
      <c r="C248" s="110"/>
      <c r="D248" s="110"/>
      <c r="E248" s="110"/>
      <c r="F248" s="110"/>
      <c r="G248" s="110"/>
      <c r="H248" s="110"/>
      <c r="I248" s="52" t="s">
        <v>21</v>
      </c>
      <c r="J248" s="22">
        <v>-1.8253533849481016</v>
      </c>
      <c r="K248" s="184">
        <f t="shared" ref="K248" si="44">K240+K241+K244+K247</f>
        <v>-7.5320000000544951E-5</v>
      </c>
      <c r="L248" s="23">
        <f t="shared" ref="L248:L250" si="45">K248-J248</f>
        <v>1.8252780649481011</v>
      </c>
      <c r="M248" s="24">
        <f t="shared" ref="M248:M250" si="46">L248/J248</f>
        <v>-0.9999587367571553</v>
      </c>
      <c r="N248" s="25" t="s">
        <v>694</v>
      </c>
    </row>
    <row r="249" spans="1:14">
      <c r="A249" s="20" t="s">
        <v>239</v>
      </c>
      <c r="B249" s="84" t="s">
        <v>240</v>
      </c>
      <c r="C249" s="84"/>
      <c r="D249" s="84"/>
      <c r="E249" s="84"/>
      <c r="F249" s="84"/>
      <c r="G249" s="84"/>
      <c r="H249" s="84"/>
      <c r="I249" s="52" t="s">
        <v>21</v>
      </c>
      <c r="J249" s="22">
        <v>0</v>
      </c>
      <c r="K249" s="187"/>
      <c r="L249" s="23">
        <f t="shared" si="45"/>
        <v>0</v>
      </c>
      <c r="M249" s="24" t="s">
        <v>244</v>
      </c>
      <c r="N249" s="25" t="s">
        <v>694</v>
      </c>
    </row>
    <row r="250" spans="1:14" ht="13.5" thickBot="1">
      <c r="A250" s="26" t="s">
        <v>241</v>
      </c>
      <c r="B250" s="159" t="s">
        <v>242</v>
      </c>
      <c r="C250" s="159"/>
      <c r="D250" s="159"/>
      <c r="E250" s="159"/>
      <c r="F250" s="159"/>
      <c r="G250" s="159"/>
      <c r="H250" s="159"/>
      <c r="I250" s="53" t="s">
        <v>21</v>
      </c>
      <c r="J250" s="28">
        <v>22.870091267230009</v>
      </c>
      <c r="K250" s="188"/>
      <c r="L250" s="29">
        <f t="shared" si="45"/>
        <v>-22.870091267230009</v>
      </c>
      <c r="M250" s="30">
        <f t="shared" si="46"/>
        <v>-1</v>
      </c>
      <c r="N250" s="31" t="s">
        <v>694</v>
      </c>
    </row>
    <row r="251" spans="1:14">
      <c r="A251" s="32" t="s">
        <v>243</v>
      </c>
      <c r="B251" s="91" t="s">
        <v>112</v>
      </c>
      <c r="C251" s="92"/>
      <c r="D251" s="92"/>
      <c r="E251" s="92"/>
      <c r="F251" s="92"/>
      <c r="G251" s="92"/>
      <c r="H251" s="93"/>
      <c r="I251" s="54" t="s">
        <v>244</v>
      </c>
      <c r="J251" s="185" t="s">
        <v>694</v>
      </c>
      <c r="K251" s="34" t="s">
        <v>694</v>
      </c>
      <c r="L251" s="34" t="s">
        <v>694</v>
      </c>
      <c r="M251" s="35" t="s">
        <v>694</v>
      </c>
      <c r="N251" s="36" t="s">
        <v>694</v>
      </c>
    </row>
    <row r="252" spans="1:14">
      <c r="A252" s="20" t="s">
        <v>245</v>
      </c>
      <c r="B252" s="100" t="s">
        <v>246</v>
      </c>
      <c r="C252" s="101"/>
      <c r="D252" s="101"/>
      <c r="E252" s="101"/>
      <c r="F252" s="101"/>
      <c r="G252" s="101"/>
      <c r="H252" s="102"/>
      <c r="I252" s="52" t="s">
        <v>21</v>
      </c>
      <c r="J252" s="22" t="s">
        <v>694</v>
      </c>
      <c r="K252" s="23" t="s">
        <v>694</v>
      </c>
      <c r="L252" s="23" t="s">
        <v>694</v>
      </c>
      <c r="M252" s="24" t="s">
        <v>694</v>
      </c>
      <c r="N252" s="25" t="s">
        <v>694</v>
      </c>
    </row>
    <row r="253" spans="1:14">
      <c r="A253" s="20" t="s">
        <v>247</v>
      </c>
      <c r="B253" s="100" t="s">
        <v>248</v>
      </c>
      <c r="C253" s="101"/>
      <c r="D253" s="101"/>
      <c r="E253" s="101"/>
      <c r="F253" s="101"/>
      <c r="G253" s="101"/>
      <c r="H253" s="102"/>
      <c r="I253" s="52" t="s">
        <v>21</v>
      </c>
      <c r="J253" s="22" t="s">
        <v>694</v>
      </c>
      <c r="K253" s="23" t="s">
        <v>694</v>
      </c>
      <c r="L253" s="23" t="s">
        <v>694</v>
      </c>
      <c r="M253" s="24" t="s">
        <v>694</v>
      </c>
      <c r="N253" s="25" t="s">
        <v>694</v>
      </c>
    </row>
    <row r="254" spans="1:14">
      <c r="A254" s="32" t="s">
        <v>249</v>
      </c>
      <c r="B254" s="100" t="s">
        <v>250</v>
      </c>
      <c r="C254" s="101"/>
      <c r="D254" s="101"/>
      <c r="E254" s="101"/>
      <c r="F254" s="101"/>
      <c r="G254" s="101"/>
      <c r="H254" s="102"/>
      <c r="I254" s="54" t="s">
        <v>21</v>
      </c>
      <c r="J254" s="22" t="s">
        <v>694</v>
      </c>
      <c r="K254" s="23" t="s">
        <v>694</v>
      </c>
      <c r="L254" s="23" t="s">
        <v>694</v>
      </c>
      <c r="M254" s="24" t="s">
        <v>694</v>
      </c>
      <c r="N254" s="25" t="s">
        <v>694</v>
      </c>
    </row>
    <row r="255" spans="1:14" ht="22.9" customHeight="1">
      <c r="A255" s="20" t="s">
        <v>251</v>
      </c>
      <c r="B255" s="156" t="s">
        <v>25</v>
      </c>
      <c r="C255" s="157"/>
      <c r="D255" s="157"/>
      <c r="E255" s="157"/>
      <c r="F255" s="157"/>
      <c r="G255" s="157"/>
      <c r="H255" s="158"/>
      <c r="I255" s="52" t="s">
        <v>21</v>
      </c>
      <c r="J255" s="22" t="s">
        <v>694</v>
      </c>
      <c r="K255" s="23" t="s">
        <v>694</v>
      </c>
      <c r="L255" s="23" t="s">
        <v>694</v>
      </c>
      <c r="M255" s="24" t="s">
        <v>694</v>
      </c>
      <c r="N255" s="25" t="s">
        <v>694</v>
      </c>
    </row>
    <row r="256" spans="1:14" ht="13.15" customHeight="1">
      <c r="A256" s="20" t="s">
        <v>252</v>
      </c>
      <c r="B256" s="100" t="s">
        <v>250</v>
      </c>
      <c r="C256" s="101"/>
      <c r="D256" s="101"/>
      <c r="E256" s="101"/>
      <c r="F256" s="101"/>
      <c r="G256" s="101"/>
      <c r="H256" s="102"/>
      <c r="I256" s="52" t="s">
        <v>21</v>
      </c>
      <c r="J256" s="22" t="s">
        <v>694</v>
      </c>
      <c r="K256" s="23" t="s">
        <v>694</v>
      </c>
      <c r="L256" s="23" t="s">
        <v>694</v>
      </c>
      <c r="M256" s="24" t="s">
        <v>694</v>
      </c>
      <c r="N256" s="25" t="s">
        <v>694</v>
      </c>
    </row>
    <row r="257" spans="1:14" ht="28.15" customHeight="1">
      <c r="A257" s="20" t="s">
        <v>253</v>
      </c>
      <c r="B257" s="156" t="s">
        <v>27</v>
      </c>
      <c r="C257" s="157"/>
      <c r="D257" s="157"/>
      <c r="E257" s="157"/>
      <c r="F257" s="157"/>
      <c r="G257" s="157"/>
      <c r="H257" s="158"/>
      <c r="I257" s="52" t="s">
        <v>21</v>
      </c>
      <c r="J257" s="22" t="s">
        <v>694</v>
      </c>
      <c r="K257" s="23" t="s">
        <v>694</v>
      </c>
      <c r="L257" s="23" t="s">
        <v>694</v>
      </c>
      <c r="M257" s="24" t="s">
        <v>694</v>
      </c>
      <c r="N257" s="25" t="s">
        <v>694</v>
      </c>
    </row>
    <row r="258" spans="1:14" ht="13.15" customHeight="1">
      <c r="A258" s="20" t="s">
        <v>254</v>
      </c>
      <c r="B258" s="100" t="s">
        <v>250</v>
      </c>
      <c r="C258" s="101"/>
      <c r="D258" s="101"/>
      <c r="E258" s="101"/>
      <c r="F258" s="101"/>
      <c r="G258" s="101"/>
      <c r="H258" s="102"/>
      <c r="I258" s="52" t="s">
        <v>21</v>
      </c>
      <c r="J258" s="22" t="s">
        <v>694</v>
      </c>
      <c r="K258" s="23" t="s">
        <v>694</v>
      </c>
      <c r="L258" s="23" t="s">
        <v>694</v>
      </c>
      <c r="M258" s="24" t="s">
        <v>694</v>
      </c>
      <c r="N258" s="25" t="s">
        <v>694</v>
      </c>
    </row>
    <row r="259" spans="1:14" ht="27" customHeight="1">
      <c r="A259" s="20" t="s">
        <v>255</v>
      </c>
      <c r="B259" s="156" t="s">
        <v>29</v>
      </c>
      <c r="C259" s="157"/>
      <c r="D259" s="157"/>
      <c r="E259" s="157"/>
      <c r="F259" s="157"/>
      <c r="G259" s="157"/>
      <c r="H259" s="158"/>
      <c r="I259" s="52" t="s">
        <v>21</v>
      </c>
      <c r="J259" s="22" t="s">
        <v>694</v>
      </c>
      <c r="K259" s="23" t="s">
        <v>694</v>
      </c>
      <c r="L259" s="23" t="s">
        <v>694</v>
      </c>
      <c r="M259" s="24" t="s">
        <v>694</v>
      </c>
      <c r="N259" s="25" t="s">
        <v>694</v>
      </c>
    </row>
    <row r="260" spans="1:14" ht="13.15" customHeight="1">
      <c r="A260" s="20" t="s">
        <v>256</v>
      </c>
      <c r="B260" s="100" t="s">
        <v>250</v>
      </c>
      <c r="C260" s="101"/>
      <c r="D260" s="101"/>
      <c r="E260" s="101"/>
      <c r="F260" s="101"/>
      <c r="G260" s="101"/>
      <c r="H260" s="102"/>
      <c r="I260" s="52" t="s">
        <v>21</v>
      </c>
      <c r="J260" s="22" t="s">
        <v>694</v>
      </c>
      <c r="K260" s="23" t="s">
        <v>694</v>
      </c>
      <c r="L260" s="23" t="s">
        <v>694</v>
      </c>
      <c r="M260" s="24" t="s">
        <v>694</v>
      </c>
      <c r="N260" s="25" t="s">
        <v>694</v>
      </c>
    </row>
    <row r="261" spans="1:14">
      <c r="A261" s="20" t="s">
        <v>257</v>
      </c>
      <c r="B261" s="100" t="s">
        <v>258</v>
      </c>
      <c r="C261" s="101"/>
      <c r="D261" s="101"/>
      <c r="E261" s="101"/>
      <c r="F261" s="101"/>
      <c r="G261" s="101"/>
      <c r="H261" s="102"/>
      <c r="I261" s="52" t="s">
        <v>21</v>
      </c>
      <c r="J261" s="22" t="s">
        <v>694</v>
      </c>
      <c r="K261" s="23" t="s">
        <v>694</v>
      </c>
      <c r="L261" s="23" t="s">
        <v>694</v>
      </c>
      <c r="M261" s="24" t="s">
        <v>694</v>
      </c>
      <c r="N261" s="25" t="s">
        <v>694</v>
      </c>
    </row>
    <row r="262" spans="1:14" ht="13.15" customHeight="1">
      <c r="A262" s="20" t="s">
        <v>259</v>
      </c>
      <c r="B262" s="100" t="s">
        <v>250</v>
      </c>
      <c r="C262" s="101"/>
      <c r="D262" s="101"/>
      <c r="E262" s="101"/>
      <c r="F262" s="101"/>
      <c r="G262" s="101"/>
      <c r="H262" s="102"/>
      <c r="I262" s="52" t="s">
        <v>21</v>
      </c>
      <c r="J262" s="22" t="s">
        <v>694</v>
      </c>
      <c r="K262" s="23" t="s">
        <v>694</v>
      </c>
      <c r="L262" s="23" t="s">
        <v>694</v>
      </c>
      <c r="M262" s="24" t="s">
        <v>694</v>
      </c>
      <c r="N262" s="25" t="s">
        <v>694</v>
      </c>
    </row>
    <row r="263" spans="1:14">
      <c r="A263" s="20" t="s">
        <v>260</v>
      </c>
      <c r="B263" s="100" t="s">
        <v>261</v>
      </c>
      <c r="C263" s="101"/>
      <c r="D263" s="101"/>
      <c r="E263" s="101"/>
      <c r="F263" s="101"/>
      <c r="G263" s="101"/>
      <c r="H263" s="102"/>
      <c r="I263" s="52" t="s">
        <v>21</v>
      </c>
      <c r="J263" s="22" t="s">
        <v>694</v>
      </c>
      <c r="K263" s="23" t="s">
        <v>694</v>
      </c>
      <c r="L263" s="23" t="s">
        <v>694</v>
      </c>
      <c r="M263" s="24" t="s">
        <v>694</v>
      </c>
      <c r="N263" s="25" t="s">
        <v>694</v>
      </c>
    </row>
    <row r="264" spans="1:14">
      <c r="A264" s="20" t="s">
        <v>262</v>
      </c>
      <c r="B264" s="100" t="s">
        <v>250</v>
      </c>
      <c r="C264" s="101"/>
      <c r="D264" s="101"/>
      <c r="E264" s="101"/>
      <c r="F264" s="101"/>
      <c r="G264" s="101"/>
      <c r="H264" s="102"/>
      <c r="I264" s="52" t="s">
        <v>21</v>
      </c>
      <c r="J264" s="22" t="s">
        <v>694</v>
      </c>
      <c r="K264" s="23" t="s">
        <v>694</v>
      </c>
      <c r="L264" s="23" t="s">
        <v>694</v>
      </c>
      <c r="M264" s="24" t="s">
        <v>694</v>
      </c>
      <c r="N264" s="25" t="s">
        <v>694</v>
      </c>
    </row>
    <row r="265" spans="1:14">
      <c r="A265" s="20" t="s">
        <v>263</v>
      </c>
      <c r="B265" s="100" t="s">
        <v>264</v>
      </c>
      <c r="C265" s="101"/>
      <c r="D265" s="101"/>
      <c r="E265" s="101"/>
      <c r="F265" s="101"/>
      <c r="G265" s="101"/>
      <c r="H265" s="102"/>
      <c r="I265" s="52" t="s">
        <v>21</v>
      </c>
      <c r="J265" s="22" t="s">
        <v>694</v>
      </c>
      <c r="K265" s="23" t="s">
        <v>694</v>
      </c>
      <c r="L265" s="23" t="s">
        <v>694</v>
      </c>
      <c r="M265" s="24" t="s">
        <v>694</v>
      </c>
      <c r="N265" s="25" t="s">
        <v>694</v>
      </c>
    </row>
    <row r="266" spans="1:14">
      <c r="A266" s="20" t="s">
        <v>265</v>
      </c>
      <c r="B266" s="100" t="s">
        <v>250</v>
      </c>
      <c r="C266" s="101"/>
      <c r="D266" s="101"/>
      <c r="E266" s="101"/>
      <c r="F266" s="101"/>
      <c r="G266" s="101"/>
      <c r="H266" s="102"/>
      <c r="I266" s="52" t="s">
        <v>21</v>
      </c>
      <c r="J266" s="22" t="s">
        <v>694</v>
      </c>
      <c r="K266" s="23" t="s">
        <v>694</v>
      </c>
      <c r="L266" s="23" t="s">
        <v>694</v>
      </c>
      <c r="M266" s="24" t="s">
        <v>694</v>
      </c>
      <c r="N266" s="25" t="s">
        <v>694</v>
      </c>
    </row>
    <row r="267" spans="1:14">
      <c r="A267" s="20" t="s">
        <v>266</v>
      </c>
      <c r="B267" s="100" t="s">
        <v>267</v>
      </c>
      <c r="C267" s="101"/>
      <c r="D267" s="101"/>
      <c r="E267" s="101"/>
      <c r="F267" s="101"/>
      <c r="G267" s="101"/>
      <c r="H267" s="102"/>
      <c r="I267" s="52" t="s">
        <v>21</v>
      </c>
      <c r="J267" s="22" t="s">
        <v>694</v>
      </c>
      <c r="K267" s="23" t="s">
        <v>694</v>
      </c>
      <c r="L267" s="23" t="s">
        <v>694</v>
      </c>
      <c r="M267" s="24" t="s">
        <v>694</v>
      </c>
      <c r="N267" s="25" t="s">
        <v>694</v>
      </c>
    </row>
    <row r="268" spans="1:14">
      <c r="A268" s="20" t="s">
        <v>268</v>
      </c>
      <c r="B268" s="100" t="s">
        <v>250</v>
      </c>
      <c r="C268" s="101"/>
      <c r="D268" s="101"/>
      <c r="E268" s="101"/>
      <c r="F268" s="101"/>
      <c r="G268" s="101"/>
      <c r="H268" s="102"/>
      <c r="I268" s="52" t="s">
        <v>21</v>
      </c>
      <c r="J268" s="22" t="s">
        <v>694</v>
      </c>
      <c r="K268" s="23" t="s">
        <v>694</v>
      </c>
      <c r="L268" s="23" t="s">
        <v>694</v>
      </c>
      <c r="M268" s="24" t="s">
        <v>694</v>
      </c>
      <c r="N268" s="25" t="s">
        <v>694</v>
      </c>
    </row>
    <row r="269" spans="1:14">
      <c r="A269" s="20" t="s">
        <v>269</v>
      </c>
      <c r="B269" s="100" t="s">
        <v>270</v>
      </c>
      <c r="C269" s="101"/>
      <c r="D269" s="101"/>
      <c r="E269" s="101"/>
      <c r="F269" s="101"/>
      <c r="G269" s="101"/>
      <c r="H269" s="102"/>
      <c r="I269" s="52" t="s">
        <v>21</v>
      </c>
      <c r="J269" s="22" t="s">
        <v>694</v>
      </c>
      <c r="K269" s="23" t="s">
        <v>694</v>
      </c>
      <c r="L269" s="23" t="s">
        <v>694</v>
      </c>
      <c r="M269" s="24" t="s">
        <v>694</v>
      </c>
      <c r="N269" s="25" t="s">
        <v>694</v>
      </c>
    </row>
    <row r="270" spans="1:14">
      <c r="A270" s="20" t="s">
        <v>271</v>
      </c>
      <c r="B270" s="100" t="s">
        <v>250</v>
      </c>
      <c r="C270" s="101"/>
      <c r="D270" s="101"/>
      <c r="E270" s="101"/>
      <c r="F270" s="101"/>
      <c r="G270" s="101"/>
      <c r="H270" s="102"/>
      <c r="I270" s="52" t="s">
        <v>21</v>
      </c>
      <c r="J270" s="22" t="s">
        <v>694</v>
      </c>
      <c r="K270" s="23" t="s">
        <v>694</v>
      </c>
      <c r="L270" s="23" t="s">
        <v>694</v>
      </c>
      <c r="M270" s="24" t="s">
        <v>694</v>
      </c>
      <c r="N270" s="25" t="s">
        <v>694</v>
      </c>
    </row>
    <row r="271" spans="1:14">
      <c r="A271" s="20" t="s">
        <v>269</v>
      </c>
      <c r="B271" s="100" t="s">
        <v>272</v>
      </c>
      <c r="C271" s="101"/>
      <c r="D271" s="101"/>
      <c r="E271" s="101"/>
      <c r="F271" s="101"/>
      <c r="G271" s="101"/>
      <c r="H271" s="102"/>
      <c r="I271" s="52" t="s">
        <v>21</v>
      </c>
      <c r="J271" s="22" t="s">
        <v>694</v>
      </c>
      <c r="K271" s="23" t="s">
        <v>694</v>
      </c>
      <c r="L271" s="23" t="s">
        <v>694</v>
      </c>
      <c r="M271" s="24" t="s">
        <v>694</v>
      </c>
      <c r="N271" s="25" t="s">
        <v>694</v>
      </c>
    </row>
    <row r="272" spans="1:14">
      <c r="A272" s="20" t="s">
        <v>273</v>
      </c>
      <c r="B272" s="100" t="s">
        <v>250</v>
      </c>
      <c r="C272" s="101"/>
      <c r="D272" s="101"/>
      <c r="E272" s="101"/>
      <c r="F272" s="101"/>
      <c r="G272" s="101"/>
      <c r="H272" s="102"/>
      <c r="I272" s="52" t="s">
        <v>21</v>
      </c>
      <c r="J272" s="22" t="s">
        <v>694</v>
      </c>
      <c r="K272" s="23" t="s">
        <v>694</v>
      </c>
      <c r="L272" s="23" t="s">
        <v>694</v>
      </c>
      <c r="M272" s="24" t="s">
        <v>694</v>
      </c>
      <c r="N272" s="25" t="s">
        <v>694</v>
      </c>
    </row>
    <row r="273" spans="1:14" ht="25.9" customHeight="1">
      <c r="A273" s="20" t="s">
        <v>274</v>
      </c>
      <c r="B273" s="156" t="s">
        <v>275</v>
      </c>
      <c r="C273" s="157"/>
      <c r="D273" s="157"/>
      <c r="E273" s="157"/>
      <c r="F273" s="157"/>
      <c r="G273" s="157"/>
      <c r="H273" s="158"/>
      <c r="I273" s="52" t="s">
        <v>21</v>
      </c>
      <c r="J273" s="22" t="s">
        <v>694</v>
      </c>
      <c r="K273" s="23" t="s">
        <v>694</v>
      </c>
      <c r="L273" s="23" t="s">
        <v>694</v>
      </c>
      <c r="M273" s="24" t="s">
        <v>694</v>
      </c>
      <c r="N273" s="25" t="s">
        <v>694</v>
      </c>
    </row>
    <row r="274" spans="1:14">
      <c r="A274" s="20" t="s">
        <v>276</v>
      </c>
      <c r="B274" s="100" t="s">
        <v>250</v>
      </c>
      <c r="C274" s="101"/>
      <c r="D274" s="101"/>
      <c r="E274" s="101"/>
      <c r="F274" s="101"/>
      <c r="G274" s="101"/>
      <c r="H274" s="102"/>
      <c r="I274" s="52" t="s">
        <v>21</v>
      </c>
      <c r="J274" s="22" t="s">
        <v>694</v>
      </c>
      <c r="K274" s="23" t="s">
        <v>694</v>
      </c>
      <c r="L274" s="23" t="s">
        <v>694</v>
      </c>
      <c r="M274" s="24" t="s">
        <v>694</v>
      </c>
      <c r="N274" s="25" t="s">
        <v>694</v>
      </c>
    </row>
    <row r="275" spans="1:14">
      <c r="A275" s="20" t="s">
        <v>277</v>
      </c>
      <c r="B275" s="100" t="s">
        <v>45</v>
      </c>
      <c r="C275" s="101"/>
      <c r="D275" s="101"/>
      <c r="E275" s="101"/>
      <c r="F275" s="101"/>
      <c r="G275" s="101"/>
      <c r="H275" s="102"/>
      <c r="I275" s="52" t="s">
        <v>21</v>
      </c>
      <c r="J275" s="22" t="s">
        <v>694</v>
      </c>
      <c r="K275" s="23" t="s">
        <v>694</v>
      </c>
      <c r="L275" s="23" t="s">
        <v>694</v>
      </c>
      <c r="M275" s="24" t="s">
        <v>694</v>
      </c>
      <c r="N275" s="25" t="s">
        <v>694</v>
      </c>
    </row>
    <row r="276" spans="1:14" ht="13.15" customHeight="1">
      <c r="A276" s="20" t="s">
        <v>278</v>
      </c>
      <c r="B276" s="100" t="s">
        <v>250</v>
      </c>
      <c r="C276" s="101"/>
      <c r="D276" s="101"/>
      <c r="E276" s="101"/>
      <c r="F276" s="101"/>
      <c r="G276" s="101"/>
      <c r="H276" s="102"/>
      <c r="I276" s="52" t="s">
        <v>21</v>
      </c>
      <c r="J276" s="22" t="s">
        <v>694</v>
      </c>
      <c r="K276" s="23" t="s">
        <v>694</v>
      </c>
      <c r="L276" s="23" t="s">
        <v>694</v>
      </c>
      <c r="M276" s="24" t="s">
        <v>694</v>
      </c>
      <c r="N276" s="25" t="s">
        <v>694</v>
      </c>
    </row>
    <row r="277" spans="1:14">
      <c r="A277" s="20" t="s">
        <v>279</v>
      </c>
      <c r="B277" s="100" t="s">
        <v>47</v>
      </c>
      <c r="C277" s="101"/>
      <c r="D277" s="101"/>
      <c r="E277" s="101"/>
      <c r="F277" s="101"/>
      <c r="G277" s="101"/>
      <c r="H277" s="102"/>
      <c r="I277" s="52" t="s">
        <v>21</v>
      </c>
      <c r="J277" s="22" t="s">
        <v>694</v>
      </c>
      <c r="K277" s="23" t="s">
        <v>694</v>
      </c>
      <c r="L277" s="23" t="s">
        <v>694</v>
      </c>
      <c r="M277" s="24" t="s">
        <v>694</v>
      </c>
      <c r="N277" s="25" t="s">
        <v>694</v>
      </c>
    </row>
    <row r="278" spans="1:14">
      <c r="A278" s="20" t="s">
        <v>280</v>
      </c>
      <c r="B278" s="100" t="s">
        <v>250</v>
      </c>
      <c r="C278" s="101"/>
      <c r="D278" s="101"/>
      <c r="E278" s="101"/>
      <c r="F278" s="101"/>
      <c r="G278" s="101"/>
      <c r="H278" s="102"/>
      <c r="I278" s="52" t="s">
        <v>21</v>
      </c>
      <c r="J278" s="22" t="s">
        <v>694</v>
      </c>
      <c r="K278" s="23" t="s">
        <v>694</v>
      </c>
      <c r="L278" s="23" t="s">
        <v>694</v>
      </c>
      <c r="M278" s="24" t="s">
        <v>694</v>
      </c>
      <c r="N278" s="25" t="s">
        <v>694</v>
      </c>
    </row>
    <row r="279" spans="1:14">
      <c r="A279" s="20" t="s">
        <v>281</v>
      </c>
      <c r="B279" s="100" t="s">
        <v>282</v>
      </c>
      <c r="C279" s="101"/>
      <c r="D279" s="101"/>
      <c r="E279" s="101"/>
      <c r="F279" s="101"/>
      <c r="G279" s="101"/>
      <c r="H279" s="102"/>
      <c r="I279" s="52" t="s">
        <v>21</v>
      </c>
      <c r="J279" s="22" t="s">
        <v>694</v>
      </c>
      <c r="K279" s="23" t="s">
        <v>694</v>
      </c>
      <c r="L279" s="23" t="s">
        <v>694</v>
      </c>
      <c r="M279" s="24" t="s">
        <v>694</v>
      </c>
      <c r="N279" s="25" t="s">
        <v>694</v>
      </c>
    </row>
    <row r="280" spans="1:14">
      <c r="A280" s="20" t="s">
        <v>283</v>
      </c>
      <c r="B280" s="100" t="s">
        <v>250</v>
      </c>
      <c r="C280" s="101"/>
      <c r="D280" s="101"/>
      <c r="E280" s="101"/>
      <c r="F280" s="101"/>
      <c r="G280" s="101"/>
      <c r="H280" s="102"/>
      <c r="I280" s="52" t="s">
        <v>21</v>
      </c>
      <c r="J280" s="22" t="s">
        <v>694</v>
      </c>
      <c r="K280" s="23" t="s">
        <v>694</v>
      </c>
      <c r="L280" s="23" t="s">
        <v>694</v>
      </c>
      <c r="M280" s="24" t="s">
        <v>694</v>
      </c>
      <c r="N280" s="25" t="s">
        <v>694</v>
      </c>
    </row>
    <row r="281" spans="1:14">
      <c r="A281" s="20" t="s">
        <v>284</v>
      </c>
      <c r="B281" s="100" t="s">
        <v>285</v>
      </c>
      <c r="C281" s="101"/>
      <c r="D281" s="101"/>
      <c r="E281" s="101"/>
      <c r="F281" s="101"/>
      <c r="G281" s="101"/>
      <c r="H281" s="102"/>
      <c r="I281" s="52" t="s">
        <v>21</v>
      </c>
      <c r="J281" s="22" t="s">
        <v>694</v>
      </c>
      <c r="K281" s="23" t="s">
        <v>694</v>
      </c>
      <c r="L281" s="23" t="s">
        <v>694</v>
      </c>
      <c r="M281" s="24" t="s">
        <v>694</v>
      </c>
      <c r="N281" s="25" t="s">
        <v>694</v>
      </c>
    </row>
    <row r="282" spans="1:14">
      <c r="A282" s="20" t="s">
        <v>286</v>
      </c>
      <c r="B282" s="100" t="s">
        <v>287</v>
      </c>
      <c r="C282" s="101"/>
      <c r="D282" s="101"/>
      <c r="E282" s="101"/>
      <c r="F282" s="101"/>
      <c r="G282" s="101"/>
      <c r="H282" s="102"/>
      <c r="I282" s="52" t="s">
        <v>21</v>
      </c>
      <c r="J282" s="22" t="s">
        <v>694</v>
      </c>
      <c r="K282" s="23" t="s">
        <v>694</v>
      </c>
      <c r="L282" s="23" t="s">
        <v>694</v>
      </c>
      <c r="M282" s="24" t="s">
        <v>694</v>
      </c>
      <c r="N282" s="25" t="s">
        <v>694</v>
      </c>
    </row>
    <row r="283" spans="1:14">
      <c r="A283" s="20" t="s">
        <v>288</v>
      </c>
      <c r="B283" s="100" t="s">
        <v>250</v>
      </c>
      <c r="C283" s="101"/>
      <c r="D283" s="101"/>
      <c r="E283" s="101"/>
      <c r="F283" s="101"/>
      <c r="G283" s="101"/>
      <c r="H283" s="102"/>
      <c r="I283" s="52" t="s">
        <v>21</v>
      </c>
      <c r="J283" s="22" t="s">
        <v>694</v>
      </c>
      <c r="K283" s="23" t="s">
        <v>694</v>
      </c>
      <c r="L283" s="23" t="s">
        <v>694</v>
      </c>
      <c r="M283" s="24" t="s">
        <v>694</v>
      </c>
      <c r="N283" s="25" t="s">
        <v>694</v>
      </c>
    </row>
    <row r="284" spans="1:14">
      <c r="A284" s="20" t="s">
        <v>289</v>
      </c>
      <c r="B284" s="100" t="s">
        <v>290</v>
      </c>
      <c r="C284" s="101"/>
      <c r="D284" s="101"/>
      <c r="E284" s="101"/>
      <c r="F284" s="101"/>
      <c r="G284" s="101"/>
      <c r="H284" s="102"/>
      <c r="I284" s="52" t="s">
        <v>21</v>
      </c>
      <c r="J284" s="22" t="s">
        <v>694</v>
      </c>
      <c r="K284" s="23" t="s">
        <v>694</v>
      </c>
      <c r="L284" s="23" t="s">
        <v>694</v>
      </c>
      <c r="M284" s="24" t="s">
        <v>694</v>
      </c>
      <c r="N284" s="25" t="s">
        <v>694</v>
      </c>
    </row>
    <row r="285" spans="1:14" ht="12.75" customHeight="1">
      <c r="A285" s="20" t="s">
        <v>291</v>
      </c>
      <c r="B285" s="100" t="s">
        <v>292</v>
      </c>
      <c r="C285" s="101"/>
      <c r="D285" s="101"/>
      <c r="E285" s="101"/>
      <c r="F285" s="101"/>
      <c r="G285" s="101"/>
      <c r="H285" s="102"/>
      <c r="I285" s="52" t="s">
        <v>21</v>
      </c>
      <c r="J285" s="22" t="s">
        <v>694</v>
      </c>
      <c r="K285" s="23" t="s">
        <v>694</v>
      </c>
      <c r="L285" s="23" t="s">
        <v>694</v>
      </c>
      <c r="M285" s="24" t="s">
        <v>694</v>
      </c>
      <c r="N285" s="25" t="s">
        <v>694</v>
      </c>
    </row>
    <row r="286" spans="1:14">
      <c r="A286" s="20" t="s">
        <v>293</v>
      </c>
      <c r="B286" s="100" t="s">
        <v>250</v>
      </c>
      <c r="C286" s="101"/>
      <c r="D286" s="101"/>
      <c r="E286" s="101"/>
      <c r="F286" s="101"/>
      <c r="G286" s="101"/>
      <c r="H286" s="102"/>
      <c r="I286" s="52" t="s">
        <v>21</v>
      </c>
      <c r="J286" s="22" t="s">
        <v>694</v>
      </c>
      <c r="K286" s="23" t="s">
        <v>694</v>
      </c>
      <c r="L286" s="23" t="s">
        <v>694</v>
      </c>
      <c r="M286" s="24" t="s">
        <v>694</v>
      </c>
      <c r="N286" s="25" t="s">
        <v>694</v>
      </c>
    </row>
    <row r="287" spans="1:14">
      <c r="A287" s="20" t="s">
        <v>294</v>
      </c>
      <c r="B287" s="100" t="s">
        <v>295</v>
      </c>
      <c r="C287" s="101"/>
      <c r="D287" s="101"/>
      <c r="E287" s="101"/>
      <c r="F287" s="101"/>
      <c r="G287" s="101"/>
      <c r="H287" s="102"/>
      <c r="I287" s="52" t="s">
        <v>21</v>
      </c>
      <c r="J287" s="22" t="s">
        <v>694</v>
      </c>
      <c r="K287" s="23" t="s">
        <v>694</v>
      </c>
      <c r="L287" s="23" t="s">
        <v>694</v>
      </c>
      <c r="M287" s="24" t="s">
        <v>694</v>
      </c>
      <c r="N287" s="25" t="s">
        <v>694</v>
      </c>
    </row>
    <row r="288" spans="1:14">
      <c r="A288" s="20" t="s">
        <v>296</v>
      </c>
      <c r="B288" s="100" t="s">
        <v>250</v>
      </c>
      <c r="C288" s="101"/>
      <c r="D288" s="101"/>
      <c r="E288" s="101"/>
      <c r="F288" s="101"/>
      <c r="G288" s="101"/>
      <c r="H288" s="102"/>
      <c r="I288" s="52" t="s">
        <v>21</v>
      </c>
      <c r="J288" s="22" t="s">
        <v>694</v>
      </c>
      <c r="K288" s="23" t="s">
        <v>694</v>
      </c>
      <c r="L288" s="23" t="s">
        <v>694</v>
      </c>
      <c r="M288" s="24" t="s">
        <v>694</v>
      </c>
      <c r="N288" s="25" t="s">
        <v>694</v>
      </c>
    </row>
    <row r="289" spans="1:14" ht="22.9" customHeight="1">
      <c r="A289" s="20" t="s">
        <v>297</v>
      </c>
      <c r="B289" s="156" t="s">
        <v>298</v>
      </c>
      <c r="C289" s="157"/>
      <c r="D289" s="157"/>
      <c r="E289" s="157"/>
      <c r="F289" s="157"/>
      <c r="G289" s="157"/>
      <c r="H289" s="158"/>
      <c r="I289" s="52" t="s">
        <v>21</v>
      </c>
      <c r="J289" s="22" t="s">
        <v>694</v>
      </c>
      <c r="K289" s="23" t="s">
        <v>694</v>
      </c>
      <c r="L289" s="23" t="s">
        <v>694</v>
      </c>
      <c r="M289" s="24" t="s">
        <v>694</v>
      </c>
      <c r="N289" s="25" t="s">
        <v>694</v>
      </c>
    </row>
    <row r="290" spans="1:14">
      <c r="A290" s="20" t="s">
        <v>299</v>
      </c>
      <c r="B290" s="100" t="s">
        <v>250</v>
      </c>
      <c r="C290" s="101"/>
      <c r="D290" s="101"/>
      <c r="E290" s="101"/>
      <c r="F290" s="101"/>
      <c r="G290" s="101"/>
      <c r="H290" s="102"/>
      <c r="I290" s="52" t="s">
        <v>21</v>
      </c>
      <c r="J290" s="22" t="s">
        <v>694</v>
      </c>
      <c r="K290" s="23" t="s">
        <v>694</v>
      </c>
      <c r="L290" s="23" t="s">
        <v>694</v>
      </c>
      <c r="M290" s="24" t="s">
        <v>694</v>
      </c>
      <c r="N290" s="25" t="s">
        <v>694</v>
      </c>
    </row>
    <row r="291" spans="1:14">
      <c r="A291" s="20" t="s">
        <v>300</v>
      </c>
      <c r="B291" s="100" t="s">
        <v>301</v>
      </c>
      <c r="C291" s="101"/>
      <c r="D291" s="101"/>
      <c r="E291" s="101"/>
      <c r="F291" s="101"/>
      <c r="G291" s="101"/>
      <c r="H291" s="102"/>
      <c r="I291" s="52" t="s">
        <v>21</v>
      </c>
      <c r="J291" s="22" t="s">
        <v>694</v>
      </c>
      <c r="K291" s="23" t="s">
        <v>694</v>
      </c>
      <c r="L291" s="23" t="s">
        <v>694</v>
      </c>
      <c r="M291" s="24" t="s">
        <v>694</v>
      </c>
      <c r="N291" s="25" t="s">
        <v>694</v>
      </c>
    </row>
    <row r="292" spans="1:14" ht="13.15" customHeight="1">
      <c r="A292" s="20" t="s">
        <v>302</v>
      </c>
      <c r="B292" s="100" t="s">
        <v>250</v>
      </c>
      <c r="C292" s="101"/>
      <c r="D292" s="101"/>
      <c r="E292" s="101"/>
      <c r="F292" s="101"/>
      <c r="G292" s="101"/>
      <c r="H292" s="102"/>
      <c r="I292" s="52" t="s">
        <v>21</v>
      </c>
      <c r="J292" s="22" t="s">
        <v>694</v>
      </c>
      <c r="K292" s="23" t="s">
        <v>694</v>
      </c>
      <c r="L292" s="23" t="s">
        <v>694</v>
      </c>
      <c r="M292" s="24" t="s">
        <v>694</v>
      </c>
      <c r="N292" s="25" t="s">
        <v>694</v>
      </c>
    </row>
    <row r="293" spans="1:14">
      <c r="A293" s="20" t="s">
        <v>303</v>
      </c>
      <c r="B293" s="100" t="s">
        <v>304</v>
      </c>
      <c r="C293" s="101"/>
      <c r="D293" s="101"/>
      <c r="E293" s="101"/>
      <c r="F293" s="101"/>
      <c r="G293" s="101"/>
      <c r="H293" s="102"/>
      <c r="I293" s="52" t="s">
        <v>21</v>
      </c>
      <c r="J293" s="22" t="s">
        <v>694</v>
      </c>
      <c r="K293" s="23" t="s">
        <v>694</v>
      </c>
      <c r="L293" s="23" t="s">
        <v>694</v>
      </c>
      <c r="M293" s="24" t="s">
        <v>694</v>
      </c>
      <c r="N293" s="25" t="s">
        <v>694</v>
      </c>
    </row>
    <row r="294" spans="1:14">
      <c r="A294" s="20" t="s">
        <v>305</v>
      </c>
      <c r="B294" s="100" t="s">
        <v>250</v>
      </c>
      <c r="C294" s="101"/>
      <c r="D294" s="101"/>
      <c r="E294" s="101"/>
      <c r="F294" s="101"/>
      <c r="G294" s="101"/>
      <c r="H294" s="102"/>
      <c r="I294" s="52" t="s">
        <v>21</v>
      </c>
      <c r="J294" s="22" t="s">
        <v>694</v>
      </c>
      <c r="K294" s="23" t="s">
        <v>694</v>
      </c>
      <c r="L294" s="23" t="s">
        <v>694</v>
      </c>
      <c r="M294" s="24" t="s">
        <v>694</v>
      </c>
      <c r="N294" s="25" t="s">
        <v>694</v>
      </c>
    </row>
    <row r="295" spans="1:14">
      <c r="A295" s="20" t="s">
        <v>306</v>
      </c>
      <c r="B295" s="100" t="s">
        <v>307</v>
      </c>
      <c r="C295" s="101"/>
      <c r="D295" s="101"/>
      <c r="E295" s="101"/>
      <c r="F295" s="101"/>
      <c r="G295" s="101"/>
      <c r="H295" s="102"/>
      <c r="I295" s="52" t="s">
        <v>21</v>
      </c>
      <c r="J295" s="22" t="s">
        <v>694</v>
      </c>
      <c r="K295" s="23" t="s">
        <v>694</v>
      </c>
      <c r="L295" s="23" t="s">
        <v>694</v>
      </c>
      <c r="M295" s="24" t="s">
        <v>694</v>
      </c>
      <c r="N295" s="25" t="s">
        <v>694</v>
      </c>
    </row>
    <row r="296" spans="1:14">
      <c r="A296" s="20" t="s">
        <v>308</v>
      </c>
      <c r="B296" s="100" t="s">
        <v>250</v>
      </c>
      <c r="C296" s="101"/>
      <c r="D296" s="101"/>
      <c r="E296" s="101"/>
      <c r="F296" s="101"/>
      <c r="G296" s="101"/>
      <c r="H296" s="102"/>
      <c r="I296" s="52" t="s">
        <v>21</v>
      </c>
      <c r="J296" s="22" t="s">
        <v>694</v>
      </c>
      <c r="K296" s="23" t="s">
        <v>694</v>
      </c>
      <c r="L296" s="23" t="s">
        <v>694</v>
      </c>
      <c r="M296" s="24" t="s">
        <v>694</v>
      </c>
      <c r="N296" s="25" t="s">
        <v>694</v>
      </c>
    </row>
    <row r="297" spans="1:14" ht="24" customHeight="1">
      <c r="A297" s="20" t="s">
        <v>309</v>
      </c>
      <c r="B297" s="100" t="s">
        <v>310</v>
      </c>
      <c r="C297" s="101"/>
      <c r="D297" s="101"/>
      <c r="E297" s="101"/>
      <c r="F297" s="101"/>
      <c r="G297" s="101"/>
      <c r="H297" s="102"/>
      <c r="I297" s="52" t="s">
        <v>21</v>
      </c>
      <c r="J297" s="22" t="s">
        <v>694</v>
      </c>
      <c r="K297" s="23" t="s">
        <v>694</v>
      </c>
      <c r="L297" s="23" t="s">
        <v>694</v>
      </c>
      <c r="M297" s="24" t="s">
        <v>694</v>
      </c>
      <c r="N297" s="25" t="s">
        <v>694</v>
      </c>
    </row>
    <row r="298" spans="1:14">
      <c r="A298" s="20" t="s">
        <v>311</v>
      </c>
      <c r="B298" s="100" t="s">
        <v>250</v>
      </c>
      <c r="C298" s="101"/>
      <c r="D298" s="101"/>
      <c r="E298" s="101"/>
      <c r="F298" s="101"/>
      <c r="G298" s="101"/>
      <c r="H298" s="102"/>
      <c r="I298" s="52" t="s">
        <v>21</v>
      </c>
      <c r="J298" s="22" t="s">
        <v>694</v>
      </c>
      <c r="K298" s="23" t="s">
        <v>694</v>
      </c>
      <c r="L298" s="23" t="s">
        <v>694</v>
      </c>
      <c r="M298" s="24" t="s">
        <v>694</v>
      </c>
      <c r="N298" s="25" t="s">
        <v>694</v>
      </c>
    </row>
    <row r="299" spans="1:14" ht="21.6" customHeight="1">
      <c r="A299" s="20" t="s">
        <v>312</v>
      </c>
      <c r="B299" s="156" t="s">
        <v>313</v>
      </c>
      <c r="C299" s="157"/>
      <c r="D299" s="157"/>
      <c r="E299" s="157"/>
      <c r="F299" s="157"/>
      <c r="G299" s="157"/>
      <c r="H299" s="158"/>
      <c r="I299" s="52" t="s">
        <v>21</v>
      </c>
      <c r="J299" s="22" t="s">
        <v>694</v>
      </c>
      <c r="K299" s="23" t="s">
        <v>694</v>
      </c>
      <c r="L299" s="23" t="s">
        <v>694</v>
      </c>
      <c r="M299" s="24" t="s">
        <v>694</v>
      </c>
      <c r="N299" s="25" t="s">
        <v>694</v>
      </c>
    </row>
    <row r="300" spans="1:14">
      <c r="A300" s="20" t="s">
        <v>314</v>
      </c>
      <c r="B300" s="100" t="s">
        <v>250</v>
      </c>
      <c r="C300" s="101"/>
      <c r="D300" s="101"/>
      <c r="E300" s="101"/>
      <c r="F300" s="101"/>
      <c r="G300" s="101"/>
      <c r="H300" s="102"/>
      <c r="I300" s="52" t="s">
        <v>21</v>
      </c>
      <c r="J300" s="22" t="s">
        <v>694</v>
      </c>
      <c r="K300" s="23" t="s">
        <v>694</v>
      </c>
      <c r="L300" s="23" t="s">
        <v>694</v>
      </c>
      <c r="M300" s="24" t="s">
        <v>694</v>
      </c>
      <c r="N300" s="25" t="s">
        <v>694</v>
      </c>
    </row>
    <row r="301" spans="1:14">
      <c r="A301" s="20" t="s">
        <v>315</v>
      </c>
      <c r="B301" s="100" t="s">
        <v>316</v>
      </c>
      <c r="C301" s="101"/>
      <c r="D301" s="101"/>
      <c r="E301" s="101"/>
      <c r="F301" s="101"/>
      <c r="G301" s="101"/>
      <c r="H301" s="102"/>
      <c r="I301" s="52" t="s">
        <v>21</v>
      </c>
      <c r="J301" s="22" t="s">
        <v>694</v>
      </c>
      <c r="K301" s="23" t="s">
        <v>694</v>
      </c>
      <c r="L301" s="23" t="s">
        <v>694</v>
      </c>
      <c r="M301" s="24" t="s">
        <v>694</v>
      </c>
      <c r="N301" s="25" t="s">
        <v>694</v>
      </c>
    </row>
    <row r="302" spans="1:14" ht="13.15" customHeight="1">
      <c r="A302" s="20" t="s">
        <v>317</v>
      </c>
      <c r="B302" s="100" t="s">
        <v>250</v>
      </c>
      <c r="C302" s="101"/>
      <c r="D302" s="101"/>
      <c r="E302" s="101"/>
      <c r="F302" s="101"/>
      <c r="G302" s="101"/>
      <c r="H302" s="102"/>
      <c r="I302" s="52" t="s">
        <v>21</v>
      </c>
      <c r="J302" s="22" t="s">
        <v>694</v>
      </c>
      <c r="K302" s="23" t="s">
        <v>694</v>
      </c>
      <c r="L302" s="23" t="s">
        <v>694</v>
      </c>
      <c r="M302" s="24" t="s">
        <v>694</v>
      </c>
      <c r="N302" s="25" t="s">
        <v>694</v>
      </c>
    </row>
    <row r="303" spans="1:14" ht="26.45" customHeight="1">
      <c r="A303" s="20" t="s">
        <v>318</v>
      </c>
      <c r="B303" s="156" t="s">
        <v>319</v>
      </c>
      <c r="C303" s="157"/>
      <c r="D303" s="157"/>
      <c r="E303" s="157"/>
      <c r="F303" s="157"/>
      <c r="G303" s="157"/>
      <c r="H303" s="158"/>
      <c r="I303" s="52" t="s">
        <v>2</v>
      </c>
      <c r="J303" s="22">
        <v>99.398098623740495</v>
      </c>
      <c r="K303" s="23">
        <v>99.236755869981963</v>
      </c>
      <c r="L303" s="23">
        <f t="shared" ref="L303" si="47">K303-J303</f>
        <v>-0.16134275375853235</v>
      </c>
      <c r="M303" s="24">
        <f t="shared" ref="M303" si="48">L303/J303</f>
        <v>-1.6231975861960486E-3</v>
      </c>
      <c r="N303" s="25" t="s">
        <v>694</v>
      </c>
    </row>
    <row r="304" spans="1:14" ht="12.75" customHeight="1">
      <c r="A304" s="20" t="s">
        <v>320</v>
      </c>
      <c r="B304" s="100" t="s">
        <v>321</v>
      </c>
      <c r="C304" s="101"/>
      <c r="D304" s="101"/>
      <c r="E304" s="101"/>
      <c r="F304" s="101"/>
      <c r="G304" s="101"/>
      <c r="H304" s="102"/>
      <c r="I304" s="52" t="s">
        <v>2</v>
      </c>
      <c r="J304" s="22" t="s">
        <v>694</v>
      </c>
      <c r="K304" s="23" t="s">
        <v>694</v>
      </c>
      <c r="L304" s="23" t="s">
        <v>694</v>
      </c>
      <c r="M304" s="24" t="s">
        <v>694</v>
      </c>
      <c r="N304" s="25" t="s">
        <v>694</v>
      </c>
    </row>
    <row r="305" spans="1:14" ht="12.75" customHeight="1">
      <c r="A305" s="20" t="s">
        <v>322</v>
      </c>
      <c r="B305" s="156" t="s">
        <v>323</v>
      </c>
      <c r="C305" s="157"/>
      <c r="D305" s="157"/>
      <c r="E305" s="157"/>
      <c r="F305" s="157"/>
      <c r="G305" s="157"/>
      <c r="H305" s="158"/>
      <c r="I305" s="52" t="s">
        <v>2</v>
      </c>
      <c r="J305" s="22" t="s">
        <v>694</v>
      </c>
      <c r="K305" s="23" t="s">
        <v>694</v>
      </c>
      <c r="L305" s="23" t="s">
        <v>694</v>
      </c>
      <c r="M305" s="24" t="s">
        <v>694</v>
      </c>
      <c r="N305" s="25" t="s">
        <v>694</v>
      </c>
    </row>
    <row r="306" spans="1:14" ht="27" customHeight="1">
      <c r="A306" s="20" t="s">
        <v>324</v>
      </c>
      <c r="B306" s="156" t="s">
        <v>325</v>
      </c>
      <c r="C306" s="157"/>
      <c r="D306" s="157"/>
      <c r="E306" s="157"/>
      <c r="F306" s="157"/>
      <c r="G306" s="157"/>
      <c r="H306" s="158"/>
      <c r="I306" s="52" t="s">
        <v>2</v>
      </c>
      <c r="J306" s="22" t="s">
        <v>694</v>
      </c>
      <c r="K306" s="23" t="s">
        <v>694</v>
      </c>
      <c r="L306" s="23" t="s">
        <v>694</v>
      </c>
      <c r="M306" s="24" t="s">
        <v>694</v>
      </c>
      <c r="N306" s="25" t="s">
        <v>694</v>
      </c>
    </row>
    <row r="307" spans="1:14" ht="24" customHeight="1">
      <c r="A307" s="20" t="s">
        <v>326</v>
      </c>
      <c r="B307" s="156" t="s">
        <v>327</v>
      </c>
      <c r="C307" s="157"/>
      <c r="D307" s="157"/>
      <c r="E307" s="157"/>
      <c r="F307" s="157"/>
      <c r="G307" s="157"/>
      <c r="H307" s="158"/>
      <c r="I307" s="52" t="s">
        <v>2</v>
      </c>
      <c r="J307" s="22" t="s">
        <v>694</v>
      </c>
      <c r="K307" s="23" t="s">
        <v>694</v>
      </c>
      <c r="L307" s="23" t="s">
        <v>694</v>
      </c>
      <c r="M307" s="24" t="s">
        <v>694</v>
      </c>
      <c r="N307" s="25" t="s">
        <v>694</v>
      </c>
    </row>
    <row r="308" spans="1:14" ht="13.15" customHeight="1">
      <c r="A308" s="20" t="s">
        <v>328</v>
      </c>
      <c r="B308" s="100" t="s">
        <v>329</v>
      </c>
      <c r="C308" s="101"/>
      <c r="D308" s="101"/>
      <c r="E308" s="101"/>
      <c r="F308" s="101"/>
      <c r="G308" s="101"/>
      <c r="H308" s="102"/>
      <c r="I308" s="52" t="s">
        <v>2</v>
      </c>
      <c r="J308" s="22" t="s">
        <v>694</v>
      </c>
      <c r="K308" s="23" t="s">
        <v>694</v>
      </c>
      <c r="L308" s="23" t="s">
        <v>694</v>
      </c>
      <c r="M308" s="24" t="s">
        <v>694</v>
      </c>
      <c r="N308" s="25" t="s">
        <v>694</v>
      </c>
    </row>
    <row r="309" spans="1:14" ht="13.15" customHeight="1">
      <c r="A309" s="20" t="s">
        <v>330</v>
      </c>
      <c r="B309" s="100" t="s">
        <v>331</v>
      </c>
      <c r="C309" s="101"/>
      <c r="D309" s="101"/>
      <c r="E309" s="101"/>
      <c r="F309" s="101"/>
      <c r="G309" s="101"/>
      <c r="H309" s="102"/>
      <c r="I309" s="52" t="s">
        <v>2</v>
      </c>
      <c r="J309" s="22" t="s">
        <v>694</v>
      </c>
      <c r="K309" s="23" t="s">
        <v>694</v>
      </c>
      <c r="L309" s="23" t="s">
        <v>694</v>
      </c>
      <c r="M309" s="24" t="s">
        <v>694</v>
      </c>
      <c r="N309" s="25" t="s">
        <v>694</v>
      </c>
    </row>
    <row r="310" spans="1:14" ht="13.15" customHeight="1">
      <c r="A310" s="20" t="s">
        <v>332</v>
      </c>
      <c r="B310" s="100" t="s">
        <v>333</v>
      </c>
      <c r="C310" s="101"/>
      <c r="D310" s="101"/>
      <c r="E310" s="101"/>
      <c r="F310" s="101"/>
      <c r="G310" s="101"/>
      <c r="H310" s="102"/>
      <c r="I310" s="52" t="s">
        <v>2</v>
      </c>
      <c r="J310" s="22" t="s">
        <v>694</v>
      </c>
      <c r="K310" s="23" t="s">
        <v>694</v>
      </c>
      <c r="L310" s="23" t="s">
        <v>694</v>
      </c>
      <c r="M310" s="24" t="s">
        <v>694</v>
      </c>
      <c r="N310" s="25" t="s">
        <v>694</v>
      </c>
    </row>
    <row r="311" spans="1:14">
      <c r="A311" s="20" t="s">
        <v>334</v>
      </c>
      <c r="B311" s="100" t="s">
        <v>335</v>
      </c>
      <c r="C311" s="101"/>
      <c r="D311" s="101"/>
      <c r="E311" s="101"/>
      <c r="F311" s="101"/>
      <c r="G311" s="101"/>
      <c r="H311" s="102"/>
      <c r="I311" s="52" t="s">
        <v>2</v>
      </c>
      <c r="J311" s="22" t="s">
        <v>694</v>
      </c>
      <c r="K311" s="23" t="s">
        <v>694</v>
      </c>
      <c r="L311" s="23" t="s">
        <v>694</v>
      </c>
      <c r="M311" s="24" t="s">
        <v>694</v>
      </c>
      <c r="N311" s="25" t="s">
        <v>694</v>
      </c>
    </row>
    <row r="312" spans="1:14">
      <c r="A312" s="20" t="s">
        <v>336</v>
      </c>
      <c r="B312" s="100" t="s">
        <v>337</v>
      </c>
      <c r="C312" s="101"/>
      <c r="D312" s="101"/>
      <c r="E312" s="101"/>
      <c r="F312" s="101"/>
      <c r="G312" s="101"/>
      <c r="H312" s="102"/>
      <c r="I312" s="52" t="s">
        <v>2</v>
      </c>
      <c r="J312" s="22" t="s">
        <v>694</v>
      </c>
      <c r="K312" s="23" t="s">
        <v>694</v>
      </c>
      <c r="L312" s="23" t="s">
        <v>694</v>
      </c>
      <c r="M312" s="24" t="s">
        <v>694</v>
      </c>
      <c r="N312" s="25" t="s">
        <v>694</v>
      </c>
    </row>
    <row r="313" spans="1:14" ht="21" customHeight="1">
      <c r="A313" s="20" t="s">
        <v>338</v>
      </c>
      <c r="B313" s="156" t="s">
        <v>339</v>
      </c>
      <c r="C313" s="157"/>
      <c r="D313" s="157"/>
      <c r="E313" s="157"/>
      <c r="F313" s="157"/>
      <c r="G313" s="157"/>
      <c r="H313" s="158"/>
      <c r="I313" s="52" t="s">
        <v>2</v>
      </c>
      <c r="J313" s="22" t="s">
        <v>694</v>
      </c>
      <c r="K313" s="23" t="s">
        <v>694</v>
      </c>
      <c r="L313" s="23" t="s">
        <v>694</v>
      </c>
      <c r="M313" s="24" t="s">
        <v>694</v>
      </c>
      <c r="N313" s="25" t="s">
        <v>694</v>
      </c>
    </row>
    <row r="314" spans="1:14">
      <c r="A314" s="20" t="s">
        <v>340</v>
      </c>
      <c r="B314" s="100" t="s">
        <v>45</v>
      </c>
      <c r="C314" s="101"/>
      <c r="D314" s="101"/>
      <c r="E314" s="101"/>
      <c r="F314" s="101"/>
      <c r="G314" s="101"/>
      <c r="H314" s="102"/>
      <c r="I314" s="52" t="s">
        <v>2</v>
      </c>
      <c r="J314" s="22" t="s">
        <v>694</v>
      </c>
      <c r="K314" s="23" t="s">
        <v>694</v>
      </c>
      <c r="L314" s="23" t="s">
        <v>694</v>
      </c>
      <c r="M314" s="24" t="s">
        <v>694</v>
      </c>
      <c r="N314" s="25" t="s">
        <v>694</v>
      </c>
    </row>
    <row r="315" spans="1:14" ht="13.5" thickBot="1">
      <c r="A315" s="26" t="s">
        <v>341</v>
      </c>
      <c r="B315" s="129" t="s">
        <v>47</v>
      </c>
      <c r="C315" s="130"/>
      <c r="D315" s="130"/>
      <c r="E315" s="130"/>
      <c r="F315" s="130"/>
      <c r="G315" s="130"/>
      <c r="H315" s="131"/>
      <c r="I315" s="53" t="s">
        <v>2</v>
      </c>
      <c r="J315" s="28" t="s">
        <v>694</v>
      </c>
      <c r="K315" s="29" t="s">
        <v>694</v>
      </c>
      <c r="L315" s="29" t="s">
        <v>694</v>
      </c>
      <c r="M315" s="30" t="s">
        <v>694</v>
      </c>
      <c r="N315" s="31" t="s">
        <v>694</v>
      </c>
    </row>
    <row r="316" spans="1:14" ht="16.5" thickBot="1">
      <c r="A316" s="137" t="s">
        <v>342</v>
      </c>
      <c r="B316" s="138"/>
      <c r="C316" s="138"/>
      <c r="D316" s="138"/>
      <c r="E316" s="138"/>
      <c r="F316" s="138"/>
      <c r="G316" s="138"/>
      <c r="H316" s="138"/>
      <c r="I316" s="138"/>
      <c r="J316" s="138"/>
      <c r="K316" s="138"/>
      <c r="L316" s="138"/>
      <c r="M316" s="138"/>
      <c r="N316" s="139"/>
    </row>
    <row r="317" spans="1:14" ht="21" customHeight="1">
      <c r="A317" s="20" t="s">
        <v>343</v>
      </c>
      <c r="B317" s="91" t="s">
        <v>344</v>
      </c>
      <c r="C317" s="92"/>
      <c r="D317" s="92"/>
      <c r="E317" s="92"/>
      <c r="F317" s="92"/>
      <c r="G317" s="92"/>
      <c r="H317" s="93"/>
      <c r="I317" s="21" t="s">
        <v>244</v>
      </c>
      <c r="J317" s="20" t="s">
        <v>706</v>
      </c>
      <c r="K317" s="40" t="s">
        <v>345</v>
      </c>
      <c r="L317" s="40" t="s">
        <v>345</v>
      </c>
      <c r="M317" s="24" t="s">
        <v>345</v>
      </c>
      <c r="N317" s="25" t="s">
        <v>345</v>
      </c>
    </row>
    <row r="318" spans="1:14">
      <c r="A318" s="20" t="s">
        <v>346</v>
      </c>
      <c r="B318" s="114" t="s">
        <v>347</v>
      </c>
      <c r="C318" s="115"/>
      <c r="D318" s="115"/>
      <c r="E318" s="115"/>
      <c r="F318" s="115"/>
      <c r="G318" s="115"/>
      <c r="H318" s="116"/>
      <c r="I318" s="21" t="s">
        <v>348</v>
      </c>
      <c r="J318" s="40" t="s">
        <v>694</v>
      </c>
      <c r="K318" s="40" t="s">
        <v>694</v>
      </c>
      <c r="L318" s="40" t="s">
        <v>694</v>
      </c>
      <c r="M318" s="24" t="s">
        <v>694</v>
      </c>
      <c r="N318" s="25" t="s">
        <v>694</v>
      </c>
    </row>
    <row r="319" spans="1:14">
      <c r="A319" s="20" t="s">
        <v>349</v>
      </c>
      <c r="B319" s="114" t="s">
        <v>350</v>
      </c>
      <c r="C319" s="115"/>
      <c r="D319" s="115"/>
      <c r="E319" s="115"/>
      <c r="F319" s="115"/>
      <c r="G319" s="115"/>
      <c r="H319" s="116"/>
      <c r="I319" s="21" t="s">
        <v>351</v>
      </c>
      <c r="J319" s="40" t="s">
        <v>694</v>
      </c>
      <c r="K319" s="40" t="s">
        <v>694</v>
      </c>
      <c r="L319" s="40" t="s">
        <v>694</v>
      </c>
      <c r="M319" s="24" t="s">
        <v>694</v>
      </c>
      <c r="N319" s="25" t="s">
        <v>694</v>
      </c>
    </row>
    <row r="320" spans="1:14">
      <c r="A320" s="32" t="s">
        <v>352</v>
      </c>
      <c r="B320" s="114" t="s">
        <v>353</v>
      </c>
      <c r="C320" s="115"/>
      <c r="D320" s="115"/>
      <c r="E320" s="115"/>
      <c r="F320" s="115"/>
      <c r="G320" s="115"/>
      <c r="H320" s="116"/>
      <c r="I320" s="33" t="s">
        <v>348</v>
      </c>
      <c r="J320" s="39" t="s">
        <v>694</v>
      </c>
      <c r="K320" s="39" t="s">
        <v>694</v>
      </c>
      <c r="L320" s="39" t="s">
        <v>694</v>
      </c>
      <c r="M320" s="39" t="s">
        <v>694</v>
      </c>
      <c r="N320" s="33" t="s">
        <v>694</v>
      </c>
    </row>
    <row r="321" spans="1:14">
      <c r="A321" s="20" t="s">
        <v>354</v>
      </c>
      <c r="B321" s="114" t="s">
        <v>355</v>
      </c>
      <c r="C321" s="115"/>
      <c r="D321" s="115"/>
      <c r="E321" s="115"/>
      <c r="F321" s="115"/>
      <c r="G321" s="115"/>
      <c r="H321" s="116"/>
      <c r="I321" s="21" t="s">
        <v>351</v>
      </c>
      <c r="J321" s="40" t="s">
        <v>694</v>
      </c>
      <c r="K321" s="40" t="s">
        <v>694</v>
      </c>
      <c r="L321" s="40" t="s">
        <v>694</v>
      </c>
      <c r="M321" s="24" t="s">
        <v>694</v>
      </c>
      <c r="N321" s="25" t="s">
        <v>694</v>
      </c>
    </row>
    <row r="322" spans="1:14">
      <c r="A322" s="20" t="s">
        <v>356</v>
      </c>
      <c r="B322" s="114" t="s">
        <v>357</v>
      </c>
      <c r="C322" s="115"/>
      <c r="D322" s="115"/>
      <c r="E322" s="115"/>
      <c r="F322" s="115"/>
      <c r="G322" s="115"/>
      <c r="H322" s="116"/>
      <c r="I322" s="21" t="s">
        <v>358</v>
      </c>
      <c r="J322" s="40" t="s">
        <v>694</v>
      </c>
      <c r="K322" s="40" t="s">
        <v>694</v>
      </c>
      <c r="L322" s="40" t="s">
        <v>694</v>
      </c>
      <c r="M322" s="24" t="s">
        <v>694</v>
      </c>
      <c r="N322" s="25" t="s">
        <v>694</v>
      </c>
    </row>
    <row r="323" spans="1:14">
      <c r="A323" s="20" t="s">
        <v>359</v>
      </c>
      <c r="B323" s="114" t="s">
        <v>360</v>
      </c>
      <c r="C323" s="115"/>
      <c r="D323" s="115"/>
      <c r="E323" s="115"/>
      <c r="F323" s="115"/>
      <c r="G323" s="115"/>
      <c r="H323" s="116"/>
      <c r="I323" s="21" t="s">
        <v>244</v>
      </c>
      <c r="J323" s="20" t="s">
        <v>706</v>
      </c>
      <c r="K323" s="40" t="s">
        <v>345</v>
      </c>
      <c r="L323" s="40" t="s">
        <v>345</v>
      </c>
      <c r="M323" s="24" t="s">
        <v>345</v>
      </c>
      <c r="N323" s="25" t="s">
        <v>345</v>
      </c>
    </row>
    <row r="324" spans="1:14">
      <c r="A324" s="20" t="s">
        <v>361</v>
      </c>
      <c r="B324" s="85" t="s">
        <v>362</v>
      </c>
      <c r="C324" s="86"/>
      <c r="D324" s="86"/>
      <c r="E324" s="86"/>
      <c r="F324" s="86"/>
      <c r="G324" s="86"/>
      <c r="H324" s="87"/>
      <c r="I324" s="21" t="s">
        <v>358</v>
      </c>
      <c r="J324" s="40" t="s">
        <v>694</v>
      </c>
      <c r="K324" s="40" t="s">
        <v>694</v>
      </c>
      <c r="L324" s="40" t="s">
        <v>694</v>
      </c>
      <c r="M324" s="24" t="s">
        <v>694</v>
      </c>
      <c r="N324" s="25" t="s">
        <v>694</v>
      </c>
    </row>
    <row r="325" spans="1:14">
      <c r="A325" s="20" t="s">
        <v>363</v>
      </c>
      <c r="B325" s="85" t="s">
        <v>364</v>
      </c>
      <c r="C325" s="86"/>
      <c r="D325" s="86"/>
      <c r="E325" s="86"/>
      <c r="F325" s="86"/>
      <c r="G325" s="86"/>
      <c r="H325" s="87"/>
      <c r="I325" s="21" t="s">
        <v>365</v>
      </c>
      <c r="J325" s="40" t="s">
        <v>694</v>
      </c>
      <c r="K325" s="40" t="s">
        <v>694</v>
      </c>
      <c r="L325" s="40" t="s">
        <v>694</v>
      </c>
      <c r="M325" s="24" t="s">
        <v>694</v>
      </c>
      <c r="N325" s="25" t="s">
        <v>694</v>
      </c>
    </row>
    <row r="326" spans="1:14">
      <c r="A326" s="20" t="s">
        <v>366</v>
      </c>
      <c r="B326" s="114" t="s">
        <v>367</v>
      </c>
      <c r="C326" s="115"/>
      <c r="D326" s="115"/>
      <c r="E326" s="115"/>
      <c r="F326" s="115"/>
      <c r="G326" s="115"/>
      <c r="H326" s="116"/>
      <c r="I326" s="21" t="s">
        <v>244</v>
      </c>
      <c r="J326" s="20" t="s">
        <v>706</v>
      </c>
      <c r="K326" s="40" t="s">
        <v>345</v>
      </c>
      <c r="L326" s="40" t="s">
        <v>345</v>
      </c>
      <c r="M326" s="24" t="s">
        <v>345</v>
      </c>
      <c r="N326" s="25" t="s">
        <v>345</v>
      </c>
    </row>
    <row r="327" spans="1:14">
      <c r="A327" s="20" t="s">
        <v>368</v>
      </c>
      <c r="B327" s="85" t="s">
        <v>362</v>
      </c>
      <c r="C327" s="86"/>
      <c r="D327" s="86"/>
      <c r="E327" s="86"/>
      <c r="F327" s="86"/>
      <c r="G327" s="86"/>
      <c r="H327" s="87"/>
      <c r="I327" s="21" t="s">
        <v>358</v>
      </c>
      <c r="J327" s="40" t="s">
        <v>694</v>
      </c>
      <c r="K327" s="40" t="s">
        <v>694</v>
      </c>
      <c r="L327" s="40" t="s">
        <v>694</v>
      </c>
      <c r="M327" s="24" t="s">
        <v>694</v>
      </c>
      <c r="N327" s="25" t="s">
        <v>694</v>
      </c>
    </row>
    <row r="328" spans="1:14">
      <c r="A328" s="20" t="s">
        <v>369</v>
      </c>
      <c r="B328" s="85" t="s">
        <v>370</v>
      </c>
      <c r="C328" s="86"/>
      <c r="D328" s="86"/>
      <c r="E328" s="86"/>
      <c r="F328" s="86"/>
      <c r="G328" s="86"/>
      <c r="H328" s="87"/>
      <c r="I328" s="21" t="s">
        <v>348</v>
      </c>
      <c r="J328" s="40" t="s">
        <v>694</v>
      </c>
      <c r="K328" s="40" t="s">
        <v>694</v>
      </c>
      <c r="L328" s="40" t="s">
        <v>694</v>
      </c>
      <c r="M328" s="24" t="s">
        <v>694</v>
      </c>
      <c r="N328" s="25" t="s">
        <v>694</v>
      </c>
    </row>
    <row r="329" spans="1:14">
      <c r="A329" s="20" t="s">
        <v>371</v>
      </c>
      <c r="B329" s="85" t="s">
        <v>364</v>
      </c>
      <c r="C329" s="86"/>
      <c r="D329" s="86"/>
      <c r="E329" s="86"/>
      <c r="F329" s="86"/>
      <c r="G329" s="86"/>
      <c r="H329" s="87"/>
      <c r="I329" s="21" t="s">
        <v>365</v>
      </c>
      <c r="J329" s="40" t="s">
        <v>694</v>
      </c>
      <c r="K329" s="40" t="s">
        <v>694</v>
      </c>
      <c r="L329" s="40" t="s">
        <v>694</v>
      </c>
      <c r="M329" s="40" t="s">
        <v>694</v>
      </c>
      <c r="N329" s="21" t="s">
        <v>694</v>
      </c>
    </row>
    <row r="330" spans="1:14">
      <c r="A330" s="20" t="s">
        <v>372</v>
      </c>
      <c r="B330" s="114" t="s">
        <v>373</v>
      </c>
      <c r="C330" s="115"/>
      <c r="D330" s="115"/>
      <c r="E330" s="115"/>
      <c r="F330" s="115"/>
      <c r="G330" s="115"/>
      <c r="H330" s="116"/>
      <c r="I330" s="21" t="s">
        <v>244</v>
      </c>
      <c r="J330" s="20" t="s">
        <v>706</v>
      </c>
      <c r="K330" s="40" t="s">
        <v>345</v>
      </c>
      <c r="L330" s="40" t="s">
        <v>345</v>
      </c>
      <c r="M330" s="24" t="s">
        <v>345</v>
      </c>
      <c r="N330" s="25" t="s">
        <v>345</v>
      </c>
    </row>
    <row r="331" spans="1:14">
      <c r="A331" s="20" t="s">
        <v>374</v>
      </c>
      <c r="B331" s="85" t="s">
        <v>362</v>
      </c>
      <c r="C331" s="86"/>
      <c r="D331" s="86"/>
      <c r="E331" s="86"/>
      <c r="F331" s="86"/>
      <c r="G331" s="86"/>
      <c r="H331" s="87"/>
      <c r="I331" s="21" t="s">
        <v>358</v>
      </c>
      <c r="J331" s="40" t="s">
        <v>694</v>
      </c>
      <c r="K331" s="40" t="s">
        <v>694</v>
      </c>
      <c r="L331" s="40" t="s">
        <v>694</v>
      </c>
      <c r="M331" s="24" t="s">
        <v>694</v>
      </c>
      <c r="N331" s="25" t="s">
        <v>694</v>
      </c>
    </row>
    <row r="332" spans="1:14">
      <c r="A332" s="20" t="s">
        <v>375</v>
      </c>
      <c r="B332" s="85" t="s">
        <v>364</v>
      </c>
      <c r="C332" s="86"/>
      <c r="D332" s="86"/>
      <c r="E332" s="86"/>
      <c r="F332" s="86"/>
      <c r="G332" s="86"/>
      <c r="H332" s="87"/>
      <c r="I332" s="21" t="s">
        <v>365</v>
      </c>
      <c r="J332" s="40" t="s">
        <v>694</v>
      </c>
      <c r="K332" s="40" t="s">
        <v>694</v>
      </c>
      <c r="L332" s="40" t="s">
        <v>694</v>
      </c>
      <c r="M332" s="24" t="s">
        <v>694</v>
      </c>
      <c r="N332" s="25" t="s">
        <v>694</v>
      </c>
    </row>
    <row r="333" spans="1:14">
      <c r="A333" s="20" t="s">
        <v>376</v>
      </c>
      <c r="B333" s="114" t="s">
        <v>377</v>
      </c>
      <c r="C333" s="115"/>
      <c r="D333" s="115"/>
      <c r="E333" s="115"/>
      <c r="F333" s="115"/>
      <c r="G333" s="115"/>
      <c r="H333" s="116"/>
      <c r="I333" s="21" t="s">
        <v>244</v>
      </c>
      <c r="J333" s="20" t="s">
        <v>706</v>
      </c>
      <c r="K333" s="40" t="s">
        <v>345</v>
      </c>
      <c r="L333" s="40" t="s">
        <v>345</v>
      </c>
      <c r="M333" s="40" t="s">
        <v>345</v>
      </c>
      <c r="N333" s="21" t="s">
        <v>345</v>
      </c>
    </row>
    <row r="334" spans="1:14">
      <c r="A334" s="20" t="s">
        <v>378</v>
      </c>
      <c r="B334" s="85" t="s">
        <v>362</v>
      </c>
      <c r="C334" s="86"/>
      <c r="D334" s="86"/>
      <c r="E334" s="86"/>
      <c r="F334" s="86"/>
      <c r="G334" s="86"/>
      <c r="H334" s="87"/>
      <c r="I334" s="21" t="s">
        <v>358</v>
      </c>
      <c r="J334" s="40" t="s">
        <v>694</v>
      </c>
      <c r="K334" s="40" t="s">
        <v>694</v>
      </c>
      <c r="L334" s="40" t="s">
        <v>694</v>
      </c>
      <c r="M334" s="24" t="s">
        <v>694</v>
      </c>
      <c r="N334" s="25" t="s">
        <v>694</v>
      </c>
    </row>
    <row r="335" spans="1:14">
      <c r="A335" s="20" t="s">
        <v>379</v>
      </c>
      <c r="B335" s="85" t="s">
        <v>370</v>
      </c>
      <c r="C335" s="86"/>
      <c r="D335" s="86"/>
      <c r="E335" s="86"/>
      <c r="F335" s="86"/>
      <c r="G335" s="86"/>
      <c r="H335" s="87"/>
      <c r="I335" s="21" t="s">
        <v>348</v>
      </c>
      <c r="J335" s="40" t="s">
        <v>694</v>
      </c>
      <c r="K335" s="40" t="s">
        <v>694</v>
      </c>
      <c r="L335" s="40" t="s">
        <v>694</v>
      </c>
      <c r="M335" s="24" t="s">
        <v>694</v>
      </c>
      <c r="N335" s="25" t="s">
        <v>694</v>
      </c>
    </row>
    <row r="336" spans="1:14">
      <c r="A336" s="20" t="s">
        <v>380</v>
      </c>
      <c r="B336" s="85" t="s">
        <v>364</v>
      </c>
      <c r="C336" s="86"/>
      <c r="D336" s="86"/>
      <c r="E336" s="86"/>
      <c r="F336" s="86"/>
      <c r="G336" s="86"/>
      <c r="H336" s="87"/>
      <c r="I336" s="21" t="s">
        <v>365</v>
      </c>
      <c r="J336" s="40" t="s">
        <v>694</v>
      </c>
      <c r="K336" s="40" t="s">
        <v>694</v>
      </c>
      <c r="L336" s="40" t="s">
        <v>694</v>
      </c>
      <c r="M336" s="40" t="s">
        <v>694</v>
      </c>
      <c r="N336" s="21" t="s">
        <v>694</v>
      </c>
    </row>
    <row r="337" spans="1:14">
      <c r="A337" s="20" t="s">
        <v>381</v>
      </c>
      <c r="B337" s="100" t="s">
        <v>382</v>
      </c>
      <c r="C337" s="101"/>
      <c r="D337" s="101"/>
      <c r="E337" s="101"/>
      <c r="F337" s="101"/>
      <c r="G337" s="101"/>
      <c r="H337" s="102"/>
      <c r="I337" s="21" t="s">
        <v>244</v>
      </c>
      <c r="J337" s="20" t="s">
        <v>706</v>
      </c>
      <c r="K337" s="40" t="s">
        <v>345</v>
      </c>
      <c r="L337" s="40" t="s">
        <v>345</v>
      </c>
      <c r="M337" s="24" t="s">
        <v>345</v>
      </c>
      <c r="N337" s="25" t="s">
        <v>345</v>
      </c>
    </row>
    <row r="338" spans="1:14">
      <c r="A338" s="20" t="s">
        <v>383</v>
      </c>
      <c r="B338" s="114" t="s">
        <v>384</v>
      </c>
      <c r="C338" s="115"/>
      <c r="D338" s="115"/>
      <c r="E338" s="115"/>
      <c r="F338" s="115"/>
      <c r="G338" s="115"/>
      <c r="H338" s="116"/>
      <c r="I338" s="21" t="s">
        <v>358</v>
      </c>
      <c r="J338" s="63">
        <v>71.513881766159997</v>
      </c>
      <c r="K338" s="23">
        <f>K339</f>
        <v>22.272925999999998</v>
      </c>
      <c r="L338" s="23">
        <f t="shared" ref="L338:L348" si="49">K338-J338</f>
        <v>-49.240955766159999</v>
      </c>
      <c r="M338" s="24">
        <f t="shared" ref="M338:M348" si="50">L338/J338</f>
        <v>-0.68855101345457337</v>
      </c>
      <c r="N338" s="25" t="s">
        <v>694</v>
      </c>
    </row>
    <row r="339" spans="1:14" ht="21" customHeight="1">
      <c r="A339" s="20" t="s">
        <v>385</v>
      </c>
      <c r="B339" s="97" t="s">
        <v>386</v>
      </c>
      <c r="C339" s="98"/>
      <c r="D339" s="98"/>
      <c r="E339" s="98"/>
      <c r="F339" s="98"/>
      <c r="G339" s="98"/>
      <c r="H339" s="99"/>
      <c r="I339" s="21" t="s">
        <v>358</v>
      </c>
      <c r="J339" s="63">
        <v>71.513881766159997</v>
      </c>
      <c r="K339" s="23">
        <f>K340+K341</f>
        <v>22.272925999999998</v>
      </c>
      <c r="L339" s="23">
        <f t="shared" si="49"/>
        <v>-49.240955766159999</v>
      </c>
      <c r="M339" s="24">
        <f t="shared" si="50"/>
        <v>-0.68855101345457337</v>
      </c>
      <c r="N339" s="25" t="s">
        <v>694</v>
      </c>
    </row>
    <row r="340" spans="1:14">
      <c r="A340" s="20" t="s">
        <v>387</v>
      </c>
      <c r="B340" s="120" t="s">
        <v>388</v>
      </c>
      <c r="C340" s="121"/>
      <c r="D340" s="121"/>
      <c r="E340" s="121"/>
      <c r="F340" s="121"/>
      <c r="G340" s="121"/>
      <c r="H340" s="122"/>
      <c r="I340" s="21" t="s">
        <v>358</v>
      </c>
      <c r="J340" s="22">
        <v>1.781868</v>
      </c>
      <c r="K340" s="23">
        <v>0.56935199999999997</v>
      </c>
      <c r="L340" s="23">
        <f t="shared" si="49"/>
        <v>-1.2125159999999999</v>
      </c>
      <c r="M340" s="24">
        <f t="shared" si="50"/>
        <v>-0.68047464795372048</v>
      </c>
      <c r="N340" s="21" t="s">
        <v>694</v>
      </c>
    </row>
    <row r="341" spans="1:14">
      <c r="A341" s="20" t="s">
        <v>389</v>
      </c>
      <c r="B341" s="120" t="s">
        <v>390</v>
      </c>
      <c r="C341" s="121"/>
      <c r="D341" s="121"/>
      <c r="E341" s="121"/>
      <c r="F341" s="121"/>
      <c r="G341" s="121"/>
      <c r="H341" s="122"/>
      <c r="I341" s="21" t="s">
        <v>358</v>
      </c>
      <c r="J341" s="22">
        <v>69.732013766159994</v>
      </c>
      <c r="K341" s="23">
        <v>21.703574</v>
      </c>
      <c r="L341" s="23">
        <f t="shared" si="49"/>
        <v>-48.028439766159991</v>
      </c>
      <c r="M341" s="24">
        <f t="shared" si="50"/>
        <v>-0.68875738950002252</v>
      </c>
      <c r="N341" s="25" t="s">
        <v>694</v>
      </c>
    </row>
    <row r="342" spans="1:14" ht="13.15" customHeight="1">
      <c r="A342" s="20" t="s">
        <v>391</v>
      </c>
      <c r="B342" s="114" t="s">
        <v>392</v>
      </c>
      <c r="C342" s="115"/>
      <c r="D342" s="115"/>
      <c r="E342" s="115"/>
      <c r="F342" s="115"/>
      <c r="G342" s="115"/>
      <c r="H342" s="116"/>
      <c r="I342" s="21" t="s">
        <v>358</v>
      </c>
      <c r="J342" s="22">
        <v>8.1790237741410419</v>
      </c>
      <c r="K342" s="23">
        <v>2.068273</v>
      </c>
      <c r="L342" s="23">
        <f t="shared" si="49"/>
        <v>-6.1107507741410423</v>
      </c>
      <c r="M342" s="24">
        <f t="shared" si="50"/>
        <v>-0.74712471107626666</v>
      </c>
      <c r="N342" s="25" t="s">
        <v>694</v>
      </c>
    </row>
    <row r="343" spans="1:14">
      <c r="A343" s="20" t="s">
        <v>393</v>
      </c>
      <c r="B343" s="114" t="s">
        <v>394</v>
      </c>
      <c r="C343" s="115"/>
      <c r="D343" s="115"/>
      <c r="E343" s="115"/>
      <c r="F343" s="115"/>
      <c r="G343" s="115"/>
      <c r="H343" s="116"/>
      <c r="I343" s="21" t="s">
        <v>348</v>
      </c>
      <c r="J343" s="23">
        <f>J344</f>
        <v>8.1790237741410419</v>
      </c>
      <c r="K343" s="23">
        <f>K344</f>
        <v>10.030919630919186</v>
      </c>
      <c r="L343" s="23">
        <f t="shared" si="49"/>
        <v>1.8518958567781443</v>
      </c>
      <c r="M343" s="24">
        <f t="shared" si="50"/>
        <v>0.22642015818967706</v>
      </c>
      <c r="N343" s="25" t="s">
        <v>694</v>
      </c>
    </row>
    <row r="344" spans="1:14" ht="21.6" customHeight="1">
      <c r="A344" s="20" t="s">
        <v>395</v>
      </c>
      <c r="B344" s="97" t="s">
        <v>396</v>
      </c>
      <c r="C344" s="98"/>
      <c r="D344" s="98"/>
      <c r="E344" s="98"/>
      <c r="F344" s="98"/>
      <c r="G344" s="98"/>
      <c r="H344" s="99"/>
      <c r="I344" s="21" t="s">
        <v>348</v>
      </c>
      <c r="J344" s="22">
        <v>8.1790237741410419</v>
      </c>
      <c r="K344" s="23">
        <f>K345+K346</f>
        <v>10.030919630919186</v>
      </c>
      <c r="L344" s="23">
        <f t="shared" si="49"/>
        <v>1.8518958567781443</v>
      </c>
      <c r="M344" s="24">
        <f t="shared" si="50"/>
        <v>0.22642015818967706</v>
      </c>
      <c r="N344" s="25" t="s">
        <v>694</v>
      </c>
    </row>
    <row r="345" spans="1:14">
      <c r="A345" s="20" t="s">
        <v>397</v>
      </c>
      <c r="B345" s="120" t="s">
        <v>388</v>
      </c>
      <c r="C345" s="121"/>
      <c r="D345" s="121"/>
      <c r="E345" s="121"/>
      <c r="F345" s="121"/>
      <c r="G345" s="121"/>
      <c r="H345" s="122"/>
      <c r="I345" s="21" t="s">
        <v>348</v>
      </c>
      <c r="J345" s="22">
        <v>0.2042793018975736</v>
      </c>
      <c r="K345" s="23">
        <v>0.26432127063342165</v>
      </c>
      <c r="L345" s="23">
        <f t="shared" si="49"/>
        <v>6.004196873584805E-2</v>
      </c>
      <c r="M345" s="24">
        <f t="shared" si="50"/>
        <v>0.29392096104750404</v>
      </c>
      <c r="N345" s="25" t="s">
        <v>694</v>
      </c>
    </row>
    <row r="346" spans="1:14">
      <c r="A346" s="20" t="s">
        <v>398</v>
      </c>
      <c r="B346" s="120" t="s">
        <v>390</v>
      </c>
      <c r="C346" s="121"/>
      <c r="D346" s="121"/>
      <c r="E346" s="121"/>
      <c r="F346" s="121"/>
      <c r="G346" s="121"/>
      <c r="H346" s="122"/>
      <c r="I346" s="21" t="s">
        <v>348</v>
      </c>
      <c r="J346" s="22">
        <v>7.9747444722434686</v>
      </c>
      <c r="K346" s="23">
        <v>9.766598360285764</v>
      </c>
      <c r="L346" s="23">
        <f t="shared" si="49"/>
        <v>1.7918538880422954</v>
      </c>
      <c r="M346" s="24">
        <f t="shared" si="50"/>
        <v>0.22469107245742359</v>
      </c>
      <c r="N346" s="25" t="s">
        <v>694</v>
      </c>
    </row>
    <row r="347" spans="1:14" ht="13.15" customHeight="1">
      <c r="A347" s="20" t="s">
        <v>399</v>
      </c>
      <c r="B347" s="114" t="s">
        <v>400</v>
      </c>
      <c r="C347" s="115"/>
      <c r="D347" s="115"/>
      <c r="E347" s="115"/>
      <c r="F347" s="115"/>
      <c r="G347" s="115"/>
      <c r="H347" s="116"/>
      <c r="I347" s="21" t="s">
        <v>401</v>
      </c>
      <c r="J347" s="22">
        <v>2187.73</v>
      </c>
      <c r="K347" s="23">
        <v>2189.804666</v>
      </c>
      <c r="L347" s="23">
        <f t="shared" si="49"/>
        <v>2.0746659999999792</v>
      </c>
      <c r="M347" s="24">
        <f t="shared" si="50"/>
        <v>9.483190338844278E-4</v>
      </c>
      <c r="N347" s="25" t="s">
        <v>694</v>
      </c>
    </row>
    <row r="348" spans="1:14" ht="25.15" customHeight="1">
      <c r="A348" s="20" t="s">
        <v>402</v>
      </c>
      <c r="B348" s="94" t="s">
        <v>538</v>
      </c>
      <c r="C348" s="95"/>
      <c r="D348" s="95"/>
      <c r="E348" s="95"/>
      <c r="F348" s="95"/>
      <c r="G348" s="95"/>
      <c r="H348" s="96"/>
      <c r="I348" s="21" t="s">
        <v>21</v>
      </c>
      <c r="J348" s="22">
        <v>48.299411727799999</v>
      </c>
      <c r="K348" s="23">
        <f>K27-K62-K55</f>
        <v>15.075366313333337</v>
      </c>
      <c r="L348" s="23">
        <f t="shared" si="49"/>
        <v>-33.224045414466659</v>
      </c>
      <c r="M348" s="24">
        <f t="shared" si="50"/>
        <v>-0.68787681311123883</v>
      </c>
      <c r="N348" s="25" t="s">
        <v>694</v>
      </c>
    </row>
    <row r="349" spans="1:14">
      <c r="A349" s="20" t="s">
        <v>403</v>
      </c>
      <c r="B349" s="100" t="s">
        <v>404</v>
      </c>
      <c r="C349" s="101"/>
      <c r="D349" s="101"/>
      <c r="E349" s="101"/>
      <c r="F349" s="101"/>
      <c r="G349" s="101"/>
      <c r="H349" s="102"/>
      <c r="I349" s="21" t="s">
        <v>244</v>
      </c>
      <c r="J349" s="20" t="s">
        <v>706</v>
      </c>
      <c r="K349" s="40" t="s">
        <v>345</v>
      </c>
      <c r="L349" s="24" t="s">
        <v>345</v>
      </c>
      <c r="M349" s="24" t="s">
        <v>345</v>
      </c>
      <c r="N349" s="25" t="s">
        <v>345</v>
      </c>
    </row>
    <row r="350" spans="1:14" ht="24" customHeight="1">
      <c r="A350" s="20" t="s">
        <v>405</v>
      </c>
      <c r="B350" s="114" t="s">
        <v>406</v>
      </c>
      <c r="C350" s="115"/>
      <c r="D350" s="115"/>
      <c r="E350" s="115"/>
      <c r="F350" s="115"/>
      <c r="G350" s="115"/>
      <c r="H350" s="116"/>
      <c r="I350" s="21" t="s">
        <v>358</v>
      </c>
      <c r="J350" s="40" t="s">
        <v>694</v>
      </c>
      <c r="K350" s="40" t="s">
        <v>694</v>
      </c>
      <c r="L350" s="40" t="s">
        <v>694</v>
      </c>
      <c r="M350" s="24" t="s">
        <v>694</v>
      </c>
      <c r="N350" s="25" t="s">
        <v>694</v>
      </c>
    </row>
    <row r="351" spans="1:14" ht="13.15" customHeight="1">
      <c r="A351" s="20" t="s">
        <v>407</v>
      </c>
      <c r="B351" s="114" t="s">
        <v>408</v>
      </c>
      <c r="C351" s="115"/>
      <c r="D351" s="115"/>
      <c r="E351" s="115"/>
      <c r="F351" s="115"/>
      <c r="G351" s="115"/>
      <c r="H351" s="116"/>
      <c r="I351" s="21" t="s">
        <v>351</v>
      </c>
      <c r="J351" s="40" t="s">
        <v>694</v>
      </c>
      <c r="K351" s="40" t="s">
        <v>694</v>
      </c>
      <c r="L351" s="40" t="s">
        <v>694</v>
      </c>
      <c r="M351" s="24" t="s">
        <v>694</v>
      </c>
      <c r="N351" s="25" t="s">
        <v>694</v>
      </c>
    </row>
    <row r="352" spans="1:14" ht="24" customHeight="1">
      <c r="A352" s="20" t="s">
        <v>409</v>
      </c>
      <c r="B352" s="94" t="s">
        <v>410</v>
      </c>
      <c r="C352" s="95"/>
      <c r="D352" s="95"/>
      <c r="E352" s="95"/>
      <c r="F352" s="95"/>
      <c r="G352" s="95"/>
      <c r="H352" s="96"/>
      <c r="I352" s="21" t="s">
        <v>21</v>
      </c>
      <c r="J352" s="40" t="s">
        <v>694</v>
      </c>
      <c r="K352" s="40" t="s">
        <v>694</v>
      </c>
      <c r="L352" s="40" t="s">
        <v>694</v>
      </c>
      <c r="M352" s="40" t="s">
        <v>694</v>
      </c>
      <c r="N352" s="21" t="s">
        <v>694</v>
      </c>
    </row>
    <row r="353" spans="1:14" ht="23.45" customHeight="1">
      <c r="A353" s="20" t="s">
        <v>411</v>
      </c>
      <c r="B353" s="94" t="s">
        <v>412</v>
      </c>
      <c r="C353" s="95"/>
      <c r="D353" s="95"/>
      <c r="E353" s="95"/>
      <c r="F353" s="95"/>
      <c r="G353" s="95"/>
      <c r="H353" s="96"/>
      <c r="I353" s="21" t="s">
        <v>21</v>
      </c>
      <c r="J353" s="40" t="s">
        <v>694</v>
      </c>
      <c r="K353" s="40" t="s">
        <v>694</v>
      </c>
      <c r="L353" s="40" t="s">
        <v>694</v>
      </c>
      <c r="M353" s="24" t="s">
        <v>694</v>
      </c>
      <c r="N353" s="25" t="s">
        <v>694</v>
      </c>
    </row>
    <row r="354" spans="1:14">
      <c r="A354" s="20" t="s">
        <v>413</v>
      </c>
      <c r="B354" s="100" t="s">
        <v>414</v>
      </c>
      <c r="C354" s="101"/>
      <c r="D354" s="101"/>
      <c r="E354" s="101"/>
      <c r="F354" s="101"/>
      <c r="G354" s="101"/>
      <c r="H354" s="102"/>
      <c r="I354" s="21" t="s">
        <v>244</v>
      </c>
      <c r="J354" s="20" t="s">
        <v>706</v>
      </c>
      <c r="K354" s="40" t="s">
        <v>345</v>
      </c>
      <c r="L354" s="40"/>
      <c r="M354" s="24" t="s">
        <v>345</v>
      </c>
      <c r="N354" s="25" t="s">
        <v>345</v>
      </c>
    </row>
    <row r="355" spans="1:14" ht="13.15" customHeight="1">
      <c r="A355" s="20" t="s">
        <v>415</v>
      </c>
      <c r="B355" s="114" t="s">
        <v>416</v>
      </c>
      <c r="C355" s="115"/>
      <c r="D355" s="115"/>
      <c r="E355" s="115"/>
      <c r="F355" s="115"/>
      <c r="G355" s="115"/>
      <c r="H355" s="116"/>
      <c r="I355" s="21" t="s">
        <v>348</v>
      </c>
      <c r="J355" s="40" t="s">
        <v>694</v>
      </c>
      <c r="K355" s="40" t="s">
        <v>694</v>
      </c>
      <c r="L355" s="40" t="s">
        <v>694</v>
      </c>
      <c r="M355" s="24" t="s">
        <v>694</v>
      </c>
      <c r="N355" s="25" t="s">
        <v>694</v>
      </c>
    </row>
    <row r="356" spans="1:14" ht="35.450000000000003" customHeight="1">
      <c r="A356" s="20" t="s">
        <v>417</v>
      </c>
      <c r="B356" s="97" t="s">
        <v>418</v>
      </c>
      <c r="C356" s="98"/>
      <c r="D356" s="98"/>
      <c r="E356" s="98"/>
      <c r="F356" s="98"/>
      <c r="G356" s="98"/>
      <c r="H356" s="99"/>
      <c r="I356" s="21" t="s">
        <v>348</v>
      </c>
      <c r="J356" s="40" t="s">
        <v>694</v>
      </c>
      <c r="K356" s="40" t="s">
        <v>694</v>
      </c>
      <c r="L356" s="40" t="s">
        <v>694</v>
      </c>
      <c r="M356" s="24" t="s">
        <v>694</v>
      </c>
      <c r="N356" s="25" t="s">
        <v>694</v>
      </c>
    </row>
    <row r="357" spans="1:14" ht="21" customHeight="1">
      <c r="A357" s="20" t="s">
        <v>419</v>
      </c>
      <c r="B357" s="97" t="s">
        <v>420</v>
      </c>
      <c r="C357" s="98"/>
      <c r="D357" s="98"/>
      <c r="E357" s="98"/>
      <c r="F357" s="98"/>
      <c r="G357" s="98"/>
      <c r="H357" s="99"/>
      <c r="I357" s="21" t="s">
        <v>348</v>
      </c>
      <c r="J357" s="40" t="s">
        <v>694</v>
      </c>
      <c r="K357" s="40" t="s">
        <v>694</v>
      </c>
      <c r="L357" s="40" t="s">
        <v>694</v>
      </c>
      <c r="M357" s="40" t="s">
        <v>694</v>
      </c>
      <c r="N357" s="21" t="s">
        <v>694</v>
      </c>
    </row>
    <row r="358" spans="1:14" ht="24" customHeight="1">
      <c r="A358" s="20" t="s">
        <v>421</v>
      </c>
      <c r="B358" s="97" t="s">
        <v>422</v>
      </c>
      <c r="C358" s="98"/>
      <c r="D358" s="98"/>
      <c r="E358" s="98"/>
      <c r="F358" s="98"/>
      <c r="G358" s="98"/>
      <c r="H358" s="99"/>
      <c r="I358" s="21" t="s">
        <v>348</v>
      </c>
      <c r="J358" s="40" t="s">
        <v>694</v>
      </c>
      <c r="K358" s="40" t="s">
        <v>694</v>
      </c>
      <c r="L358" s="40" t="s">
        <v>694</v>
      </c>
      <c r="M358" s="24" t="s">
        <v>694</v>
      </c>
      <c r="N358" s="25" t="s">
        <v>694</v>
      </c>
    </row>
    <row r="359" spans="1:14" ht="13.15" customHeight="1">
      <c r="A359" s="20" t="s">
        <v>423</v>
      </c>
      <c r="B359" s="114" t="s">
        <v>424</v>
      </c>
      <c r="C359" s="115"/>
      <c r="D359" s="115"/>
      <c r="E359" s="115"/>
      <c r="F359" s="115"/>
      <c r="G359" s="115"/>
      <c r="H359" s="116"/>
      <c r="I359" s="21" t="s">
        <v>358</v>
      </c>
      <c r="J359" s="40" t="s">
        <v>694</v>
      </c>
      <c r="K359" s="40" t="s">
        <v>694</v>
      </c>
      <c r="L359" s="40" t="s">
        <v>694</v>
      </c>
      <c r="M359" s="24" t="s">
        <v>694</v>
      </c>
      <c r="N359" s="25" t="s">
        <v>694</v>
      </c>
    </row>
    <row r="360" spans="1:14" ht="24" customHeight="1">
      <c r="A360" s="20" t="s">
        <v>425</v>
      </c>
      <c r="B360" s="97" t="s">
        <v>426</v>
      </c>
      <c r="C360" s="98"/>
      <c r="D360" s="98"/>
      <c r="E360" s="98"/>
      <c r="F360" s="98"/>
      <c r="G360" s="98"/>
      <c r="H360" s="99"/>
      <c r="I360" s="21" t="s">
        <v>358</v>
      </c>
      <c r="J360" s="40" t="s">
        <v>694</v>
      </c>
      <c r="K360" s="40" t="s">
        <v>694</v>
      </c>
      <c r="L360" s="40" t="s">
        <v>694</v>
      </c>
      <c r="M360" s="24" t="s">
        <v>694</v>
      </c>
      <c r="N360" s="25" t="s">
        <v>694</v>
      </c>
    </row>
    <row r="361" spans="1:14" ht="13.15" customHeight="1">
      <c r="A361" s="20" t="s">
        <v>427</v>
      </c>
      <c r="B361" s="85" t="s">
        <v>428</v>
      </c>
      <c r="C361" s="86"/>
      <c r="D361" s="86"/>
      <c r="E361" s="86"/>
      <c r="F361" s="86"/>
      <c r="G361" s="86"/>
      <c r="H361" s="87"/>
      <c r="I361" s="21" t="s">
        <v>358</v>
      </c>
      <c r="J361" s="40" t="s">
        <v>694</v>
      </c>
      <c r="K361" s="40" t="s">
        <v>694</v>
      </c>
      <c r="L361" s="40" t="s">
        <v>694</v>
      </c>
      <c r="M361" s="24" t="s">
        <v>694</v>
      </c>
      <c r="N361" s="25" t="s">
        <v>694</v>
      </c>
    </row>
    <row r="362" spans="1:14" ht="26.45" customHeight="1">
      <c r="A362" s="20" t="s">
        <v>429</v>
      </c>
      <c r="B362" s="94" t="s">
        <v>430</v>
      </c>
      <c r="C362" s="95"/>
      <c r="D362" s="95"/>
      <c r="E362" s="95"/>
      <c r="F362" s="95"/>
      <c r="G362" s="95"/>
      <c r="H362" s="96"/>
      <c r="I362" s="21" t="s">
        <v>21</v>
      </c>
      <c r="J362" s="40" t="s">
        <v>694</v>
      </c>
      <c r="K362" s="40" t="s">
        <v>694</v>
      </c>
      <c r="L362" s="40" t="s">
        <v>694</v>
      </c>
      <c r="M362" s="24" t="s">
        <v>694</v>
      </c>
      <c r="N362" s="25" t="s">
        <v>694</v>
      </c>
    </row>
    <row r="363" spans="1:14" ht="13.15" customHeight="1">
      <c r="A363" s="20" t="s">
        <v>431</v>
      </c>
      <c r="B363" s="85" t="s">
        <v>45</v>
      </c>
      <c r="C363" s="86"/>
      <c r="D363" s="86"/>
      <c r="E363" s="86"/>
      <c r="F363" s="86"/>
      <c r="G363" s="86"/>
      <c r="H363" s="87"/>
      <c r="I363" s="21" t="s">
        <v>21</v>
      </c>
      <c r="J363" s="40" t="s">
        <v>694</v>
      </c>
      <c r="K363" s="40" t="s">
        <v>694</v>
      </c>
      <c r="L363" s="40" t="s">
        <v>694</v>
      </c>
      <c r="M363" s="24" t="s">
        <v>694</v>
      </c>
      <c r="N363" s="25" t="s">
        <v>694</v>
      </c>
    </row>
    <row r="364" spans="1:14">
      <c r="A364" s="20" t="s">
        <v>432</v>
      </c>
      <c r="B364" s="85" t="s">
        <v>47</v>
      </c>
      <c r="C364" s="86"/>
      <c r="D364" s="86"/>
      <c r="E364" s="86"/>
      <c r="F364" s="86"/>
      <c r="G364" s="86"/>
      <c r="H364" s="87"/>
      <c r="I364" s="21" t="s">
        <v>21</v>
      </c>
      <c r="J364" s="40" t="s">
        <v>694</v>
      </c>
      <c r="K364" s="40" t="s">
        <v>694</v>
      </c>
      <c r="L364" s="40" t="s">
        <v>694</v>
      </c>
      <c r="M364" s="24" t="s">
        <v>694</v>
      </c>
      <c r="N364" s="25" t="s">
        <v>694</v>
      </c>
    </row>
    <row r="365" spans="1:14" ht="13.15" customHeight="1" thickBot="1">
      <c r="A365" s="20" t="s">
        <v>433</v>
      </c>
      <c r="B365" s="129" t="s">
        <v>434</v>
      </c>
      <c r="C365" s="130"/>
      <c r="D365" s="130"/>
      <c r="E365" s="130"/>
      <c r="F365" s="130"/>
      <c r="G365" s="130"/>
      <c r="H365" s="131"/>
      <c r="I365" s="21" t="s">
        <v>435</v>
      </c>
      <c r="J365" s="20">
        <v>61</v>
      </c>
      <c r="K365" s="40">
        <v>52</v>
      </c>
      <c r="L365" s="40" t="s">
        <v>694</v>
      </c>
      <c r="M365" s="24" t="s">
        <v>694</v>
      </c>
      <c r="N365" s="25" t="s">
        <v>694</v>
      </c>
    </row>
    <row r="366" spans="1:14" ht="16.5" thickBot="1">
      <c r="A366" s="137" t="s">
        <v>436</v>
      </c>
      <c r="B366" s="138"/>
      <c r="C366" s="138"/>
      <c r="D366" s="138"/>
      <c r="E366" s="138"/>
      <c r="F366" s="138"/>
      <c r="G366" s="138"/>
      <c r="H366" s="138"/>
      <c r="I366" s="138"/>
      <c r="J366" s="138"/>
      <c r="K366" s="138"/>
      <c r="L366" s="138"/>
      <c r="M366" s="138"/>
      <c r="N366" s="139"/>
    </row>
    <row r="367" spans="1:14" ht="22.15" customHeight="1">
      <c r="A367" s="135" t="s">
        <v>7</v>
      </c>
      <c r="B367" s="150" t="s">
        <v>8</v>
      </c>
      <c r="C367" s="151"/>
      <c r="D367" s="151"/>
      <c r="E367" s="151"/>
      <c r="F367" s="151"/>
      <c r="G367" s="151"/>
      <c r="H367" s="152"/>
      <c r="I367" s="146" t="s">
        <v>9</v>
      </c>
      <c r="J367" s="144" t="s">
        <v>705</v>
      </c>
      <c r="K367" s="145"/>
      <c r="L367" s="142" t="s">
        <v>542</v>
      </c>
      <c r="M367" s="143"/>
      <c r="N367" s="140" t="s">
        <v>543</v>
      </c>
    </row>
    <row r="368" spans="1:14" ht="36">
      <c r="A368" s="136"/>
      <c r="B368" s="153"/>
      <c r="C368" s="154"/>
      <c r="D368" s="154"/>
      <c r="E368" s="154"/>
      <c r="F368" s="154"/>
      <c r="G368" s="154"/>
      <c r="H368" s="155"/>
      <c r="I368" s="141"/>
      <c r="J368" s="10" t="s">
        <v>0</v>
      </c>
      <c r="K368" s="11" t="s">
        <v>1</v>
      </c>
      <c r="L368" s="12" t="s">
        <v>11</v>
      </c>
      <c r="M368" s="12" t="s">
        <v>12</v>
      </c>
      <c r="N368" s="141"/>
    </row>
    <row r="369" spans="1:14" ht="13.5" thickBot="1">
      <c r="A369" s="55">
        <v>1</v>
      </c>
      <c r="B369" s="147">
        <v>2</v>
      </c>
      <c r="C369" s="148"/>
      <c r="D369" s="148"/>
      <c r="E369" s="148"/>
      <c r="F369" s="148"/>
      <c r="G369" s="148"/>
      <c r="H369" s="149"/>
      <c r="I369" s="56">
        <v>3</v>
      </c>
      <c r="J369" s="72">
        <v>4</v>
      </c>
      <c r="K369" s="57">
        <v>5</v>
      </c>
      <c r="L369" s="57">
        <v>6</v>
      </c>
      <c r="M369" s="57">
        <v>7</v>
      </c>
      <c r="N369" s="56">
        <v>8</v>
      </c>
    </row>
    <row r="370" spans="1:14">
      <c r="A370" s="132" t="s">
        <v>437</v>
      </c>
      <c r="B370" s="133"/>
      <c r="C370" s="133"/>
      <c r="D370" s="133"/>
      <c r="E370" s="133"/>
      <c r="F370" s="133"/>
      <c r="G370" s="133"/>
      <c r="H370" s="134"/>
      <c r="I370" s="33" t="s">
        <v>21</v>
      </c>
      <c r="J370" s="34">
        <f>J371</f>
        <v>4.8022258128520008</v>
      </c>
      <c r="K370" s="23" t="s">
        <v>694</v>
      </c>
      <c r="L370" s="23" t="s">
        <v>694</v>
      </c>
      <c r="M370" s="24" t="s">
        <v>694</v>
      </c>
      <c r="N370" s="59" t="s">
        <v>694</v>
      </c>
    </row>
    <row r="371" spans="1:14">
      <c r="A371" s="20" t="s">
        <v>19</v>
      </c>
      <c r="B371" s="100" t="s">
        <v>438</v>
      </c>
      <c r="C371" s="101"/>
      <c r="D371" s="101"/>
      <c r="E371" s="101"/>
      <c r="F371" s="101"/>
      <c r="G371" s="101"/>
      <c r="H371" s="102"/>
      <c r="I371" s="21" t="s">
        <v>21</v>
      </c>
      <c r="J371" s="23">
        <f>J372+J396</f>
        <v>4.8022258128520008</v>
      </c>
      <c r="K371" s="23" t="s">
        <v>694</v>
      </c>
      <c r="L371" s="23" t="s">
        <v>694</v>
      </c>
      <c r="M371" s="24" t="s">
        <v>694</v>
      </c>
      <c r="N371" s="59" t="s">
        <v>694</v>
      </c>
    </row>
    <row r="372" spans="1:14">
      <c r="A372" s="20" t="s">
        <v>22</v>
      </c>
      <c r="B372" s="114" t="s">
        <v>439</v>
      </c>
      <c r="C372" s="115"/>
      <c r="D372" s="115"/>
      <c r="E372" s="115"/>
      <c r="F372" s="115"/>
      <c r="G372" s="115"/>
      <c r="H372" s="116"/>
      <c r="I372" s="21" t="s">
        <v>21</v>
      </c>
      <c r="J372" s="23">
        <f>J379</f>
        <v>4.2711758128520003</v>
      </c>
      <c r="K372" s="23" t="s">
        <v>694</v>
      </c>
      <c r="L372" s="23" t="s">
        <v>694</v>
      </c>
      <c r="M372" s="24" t="s">
        <v>694</v>
      </c>
      <c r="N372" s="59" t="s">
        <v>694</v>
      </c>
    </row>
    <row r="373" spans="1:14" ht="25.9" customHeight="1">
      <c r="A373" s="20" t="s">
        <v>24</v>
      </c>
      <c r="B373" s="97" t="s">
        <v>440</v>
      </c>
      <c r="C373" s="98"/>
      <c r="D373" s="98"/>
      <c r="E373" s="98"/>
      <c r="F373" s="98"/>
      <c r="G373" s="98"/>
      <c r="H373" s="99"/>
      <c r="I373" s="21" t="s">
        <v>21</v>
      </c>
      <c r="J373" s="63">
        <v>0</v>
      </c>
      <c r="K373" s="23" t="s">
        <v>694</v>
      </c>
      <c r="L373" s="23" t="s">
        <v>694</v>
      </c>
      <c r="M373" s="24" t="s">
        <v>694</v>
      </c>
      <c r="N373" s="59" t="s">
        <v>694</v>
      </c>
    </row>
    <row r="374" spans="1:14">
      <c r="A374" s="20" t="s">
        <v>441</v>
      </c>
      <c r="B374" s="120" t="s">
        <v>442</v>
      </c>
      <c r="C374" s="121"/>
      <c r="D374" s="121"/>
      <c r="E374" s="121"/>
      <c r="F374" s="121"/>
      <c r="G374" s="121"/>
      <c r="H374" s="122"/>
      <c r="I374" s="21" t="s">
        <v>21</v>
      </c>
      <c r="J374" s="23" t="s">
        <v>694</v>
      </c>
      <c r="K374" s="23" t="s">
        <v>694</v>
      </c>
      <c r="L374" s="23" t="s">
        <v>694</v>
      </c>
      <c r="M374" s="24" t="s">
        <v>694</v>
      </c>
      <c r="N374" s="59" t="s">
        <v>694</v>
      </c>
    </row>
    <row r="375" spans="1:14" ht="24" hidden="1" customHeight="1">
      <c r="A375" s="20" t="s">
        <v>443</v>
      </c>
      <c r="B375" s="123" t="s">
        <v>25</v>
      </c>
      <c r="C375" s="124"/>
      <c r="D375" s="124"/>
      <c r="E375" s="124"/>
      <c r="F375" s="124"/>
      <c r="G375" s="124"/>
      <c r="H375" s="125"/>
      <c r="I375" s="21" t="s">
        <v>21</v>
      </c>
      <c r="J375" s="23" t="s">
        <v>694</v>
      </c>
      <c r="K375" s="23" t="s">
        <v>694</v>
      </c>
      <c r="L375" s="23" t="s">
        <v>694</v>
      </c>
      <c r="M375" s="24" t="s">
        <v>694</v>
      </c>
      <c r="N375" s="59" t="s">
        <v>694</v>
      </c>
    </row>
    <row r="376" spans="1:14" ht="13.15" hidden="1" customHeight="1">
      <c r="A376" s="20" t="s">
        <v>444</v>
      </c>
      <c r="B376" s="123" t="s">
        <v>27</v>
      </c>
      <c r="C376" s="124"/>
      <c r="D376" s="124"/>
      <c r="E376" s="124"/>
      <c r="F376" s="124"/>
      <c r="G376" s="124"/>
      <c r="H376" s="125"/>
      <c r="I376" s="21" t="s">
        <v>21</v>
      </c>
      <c r="J376" s="23" t="s">
        <v>694</v>
      </c>
      <c r="K376" s="23" t="s">
        <v>694</v>
      </c>
      <c r="L376" s="23" t="s">
        <v>694</v>
      </c>
      <c r="M376" s="24" t="s">
        <v>694</v>
      </c>
      <c r="N376" s="59" t="s">
        <v>694</v>
      </c>
    </row>
    <row r="377" spans="1:14" ht="13.15" hidden="1" customHeight="1">
      <c r="A377" s="20" t="s">
        <v>445</v>
      </c>
      <c r="B377" s="123" t="s">
        <v>29</v>
      </c>
      <c r="C377" s="124"/>
      <c r="D377" s="124"/>
      <c r="E377" s="124"/>
      <c r="F377" s="124"/>
      <c r="G377" s="124"/>
      <c r="H377" s="125"/>
      <c r="I377" s="21" t="s">
        <v>21</v>
      </c>
      <c r="J377" s="23" t="s">
        <v>694</v>
      </c>
      <c r="K377" s="23" t="s">
        <v>694</v>
      </c>
      <c r="L377" s="23" t="s">
        <v>694</v>
      </c>
      <c r="M377" s="24" t="s">
        <v>694</v>
      </c>
      <c r="N377" s="59" t="s">
        <v>694</v>
      </c>
    </row>
    <row r="378" spans="1:14" ht="13.15" customHeight="1">
      <c r="A378" s="20" t="s">
        <v>446</v>
      </c>
      <c r="B378" s="120" t="s">
        <v>447</v>
      </c>
      <c r="C378" s="121"/>
      <c r="D378" s="121"/>
      <c r="E378" s="121"/>
      <c r="F378" s="121"/>
      <c r="G378" s="121"/>
      <c r="H378" s="122"/>
      <c r="I378" s="21" t="s">
        <v>21</v>
      </c>
      <c r="J378" s="23" t="s">
        <v>694</v>
      </c>
      <c r="K378" s="23" t="s">
        <v>694</v>
      </c>
      <c r="L378" s="23" t="s">
        <v>694</v>
      </c>
      <c r="M378" s="24" t="s">
        <v>694</v>
      </c>
      <c r="N378" s="59" t="s">
        <v>694</v>
      </c>
    </row>
    <row r="379" spans="1:14" ht="24" customHeight="1">
      <c r="A379" s="20" t="s">
        <v>448</v>
      </c>
      <c r="B379" s="120" t="s">
        <v>449</v>
      </c>
      <c r="C379" s="121"/>
      <c r="D379" s="121"/>
      <c r="E379" s="121"/>
      <c r="F379" s="121"/>
      <c r="G379" s="121"/>
      <c r="H379" s="122"/>
      <c r="I379" s="21" t="s">
        <v>21</v>
      </c>
      <c r="J379" s="22">
        <v>4.2711758128520003</v>
      </c>
      <c r="K379" s="23" t="s">
        <v>694</v>
      </c>
      <c r="L379" s="23" t="s">
        <v>694</v>
      </c>
      <c r="M379" s="24" t="s">
        <v>694</v>
      </c>
      <c r="N379" s="59" t="s">
        <v>694</v>
      </c>
    </row>
    <row r="380" spans="1:14" ht="24" customHeight="1">
      <c r="A380" s="20" t="s">
        <v>450</v>
      </c>
      <c r="B380" s="120" t="s">
        <v>451</v>
      </c>
      <c r="C380" s="121"/>
      <c r="D380" s="121"/>
      <c r="E380" s="121"/>
      <c r="F380" s="121"/>
      <c r="G380" s="121"/>
      <c r="H380" s="122"/>
      <c r="I380" s="21" t="s">
        <v>21</v>
      </c>
      <c r="J380" s="23" t="s">
        <v>694</v>
      </c>
      <c r="K380" s="23" t="s">
        <v>694</v>
      </c>
      <c r="L380" s="23" t="s">
        <v>694</v>
      </c>
      <c r="M380" s="24" t="s">
        <v>694</v>
      </c>
      <c r="N380" s="59" t="s">
        <v>694</v>
      </c>
    </row>
    <row r="381" spans="1:14" ht="24" customHeight="1">
      <c r="A381" s="20" t="s">
        <v>452</v>
      </c>
      <c r="B381" s="120" t="s">
        <v>453</v>
      </c>
      <c r="C381" s="121"/>
      <c r="D381" s="121"/>
      <c r="E381" s="121"/>
      <c r="F381" s="121"/>
      <c r="G381" s="121"/>
      <c r="H381" s="122"/>
      <c r="I381" s="21" t="s">
        <v>21</v>
      </c>
      <c r="J381" s="23" t="s">
        <v>694</v>
      </c>
      <c r="K381" s="23" t="s">
        <v>694</v>
      </c>
      <c r="L381" s="23" t="s">
        <v>694</v>
      </c>
      <c r="M381" s="24" t="s">
        <v>694</v>
      </c>
      <c r="N381" s="59" t="s">
        <v>694</v>
      </c>
    </row>
    <row r="382" spans="1:14" ht="27.6" customHeight="1">
      <c r="A382" s="20" t="s">
        <v>454</v>
      </c>
      <c r="B382" s="123" t="s">
        <v>455</v>
      </c>
      <c r="C382" s="124"/>
      <c r="D382" s="124"/>
      <c r="E382" s="124"/>
      <c r="F382" s="124"/>
      <c r="G382" s="124"/>
      <c r="H382" s="125"/>
      <c r="I382" s="21" t="s">
        <v>21</v>
      </c>
      <c r="J382" s="23" t="s">
        <v>694</v>
      </c>
      <c r="K382" s="23" t="s">
        <v>694</v>
      </c>
      <c r="L382" s="23" t="s">
        <v>694</v>
      </c>
      <c r="M382" s="24" t="s">
        <v>694</v>
      </c>
      <c r="N382" s="59" t="s">
        <v>694</v>
      </c>
    </row>
    <row r="383" spans="1:14" ht="13.15" hidden="1" customHeight="1">
      <c r="A383" s="20" t="s">
        <v>456</v>
      </c>
      <c r="B383" s="126" t="s">
        <v>457</v>
      </c>
      <c r="C383" s="127"/>
      <c r="D383" s="127"/>
      <c r="E383" s="127"/>
      <c r="F383" s="127"/>
      <c r="G383" s="127"/>
      <c r="H383" s="128"/>
      <c r="I383" s="21" t="s">
        <v>21</v>
      </c>
      <c r="J383" s="23" t="s">
        <v>694</v>
      </c>
      <c r="K383" s="23" t="s">
        <v>694</v>
      </c>
      <c r="L383" s="23" t="s">
        <v>694</v>
      </c>
      <c r="M383" s="24" t="s">
        <v>694</v>
      </c>
      <c r="N383" s="59" t="s">
        <v>694</v>
      </c>
    </row>
    <row r="384" spans="1:14">
      <c r="A384" s="20" t="s">
        <v>458</v>
      </c>
      <c r="B384" s="111" t="s">
        <v>459</v>
      </c>
      <c r="C384" s="112"/>
      <c r="D384" s="112"/>
      <c r="E384" s="112"/>
      <c r="F384" s="112"/>
      <c r="G384" s="112"/>
      <c r="H384" s="113"/>
      <c r="I384" s="21" t="s">
        <v>21</v>
      </c>
      <c r="J384" s="23" t="s">
        <v>694</v>
      </c>
      <c r="K384" s="23" t="s">
        <v>694</v>
      </c>
      <c r="L384" s="23" t="s">
        <v>694</v>
      </c>
      <c r="M384" s="24" t="s">
        <v>694</v>
      </c>
      <c r="N384" s="59" t="s">
        <v>694</v>
      </c>
    </row>
    <row r="385" spans="1:14" ht="13.15" hidden="1" customHeight="1">
      <c r="A385" s="20" t="s">
        <v>460</v>
      </c>
      <c r="B385" s="126" t="s">
        <v>457</v>
      </c>
      <c r="C385" s="127"/>
      <c r="D385" s="127"/>
      <c r="E385" s="127"/>
      <c r="F385" s="127"/>
      <c r="G385" s="127"/>
      <c r="H385" s="128"/>
      <c r="I385" s="21" t="s">
        <v>21</v>
      </c>
      <c r="J385" s="23" t="s">
        <v>694</v>
      </c>
      <c r="K385" s="23" t="s">
        <v>694</v>
      </c>
      <c r="L385" s="23" t="s">
        <v>694</v>
      </c>
      <c r="M385" s="24" t="s">
        <v>694</v>
      </c>
      <c r="N385" s="59" t="s">
        <v>694</v>
      </c>
    </row>
    <row r="386" spans="1:14">
      <c r="A386" s="20" t="s">
        <v>461</v>
      </c>
      <c r="B386" s="120" t="s">
        <v>462</v>
      </c>
      <c r="C386" s="121"/>
      <c r="D386" s="121"/>
      <c r="E386" s="121"/>
      <c r="F386" s="121"/>
      <c r="G386" s="121"/>
      <c r="H386" s="122"/>
      <c r="I386" s="21" t="s">
        <v>21</v>
      </c>
      <c r="J386" s="23" t="s">
        <v>694</v>
      </c>
      <c r="K386" s="23" t="s">
        <v>694</v>
      </c>
      <c r="L386" s="23" t="s">
        <v>694</v>
      </c>
      <c r="M386" s="24" t="s">
        <v>694</v>
      </c>
      <c r="N386" s="59" t="s">
        <v>694</v>
      </c>
    </row>
    <row r="387" spans="1:14">
      <c r="A387" s="20" t="s">
        <v>463</v>
      </c>
      <c r="B387" s="120" t="s">
        <v>272</v>
      </c>
      <c r="C387" s="121"/>
      <c r="D387" s="121"/>
      <c r="E387" s="121"/>
      <c r="F387" s="121"/>
      <c r="G387" s="121"/>
      <c r="H387" s="122"/>
      <c r="I387" s="21" t="s">
        <v>21</v>
      </c>
      <c r="J387" s="23" t="s">
        <v>694</v>
      </c>
      <c r="K387" s="23" t="s">
        <v>694</v>
      </c>
      <c r="L387" s="23" t="s">
        <v>694</v>
      </c>
      <c r="M387" s="24" t="s">
        <v>694</v>
      </c>
      <c r="N387" s="59" t="s">
        <v>694</v>
      </c>
    </row>
    <row r="388" spans="1:14" ht="24" customHeight="1">
      <c r="A388" s="20" t="s">
        <v>464</v>
      </c>
      <c r="B388" s="103" t="s">
        <v>465</v>
      </c>
      <c r="C388" s="104"/>
      <c r="D388" s="104"/>
      <c r="E388" s="104"/>
      <c r="F388" s="104"/>
      <c r="G388" s="104"/>
      <c r="H388" s="105"/>
      <c r="I388" s="21" t="s">
        <v>21</v>
      </c>
      <c r="J388" s="23" t="s">
        <v>694</v>
      </c>
      <c r="K388" s="23" t="s">
        <v>694</v>
      </c>
      <c r="L388" s="23" t="s">
        <v>694</v>
      </c>
      <c r="M388" s="24" t="s">
        <v>694</v>
      </c>
      <c r="N388" s="59" t="s">
        <v>694</v>
      </c>
    </row>
    <row r="389" spans="1:14">
      <c r="A389" s="20" t="s">
        <v>466</v>
      </c>
      <c r="B389" s="111" t="s">
        <v>45</v>
      </c>
      <c r="C389" s="112"/>
      <c r="D389" s="112"/>
      <c r="E389" s="112"/>
      <c r="F389" s="112"/>
      <c r="G389" s="112"/>
      <c r="H389" s="113"/>
      <c r="I389" s="21" t="s">
        <v>21</v>
      </c>
      <c r="J389" s="23" t="s">
        <v>694</v>
      </c>
      <c r="K389" s="23" t="s">
        <v>694</v>
      </c>
      <c r="L389" s="23" t="s">
        <v>694</v>
      </c>
      <c r="M389" s="24" t="s">
        <v>694</v>
      </c>
      <c r="N389" s="59" t="s">
        <v>694</v>
      </c>
    </row>
    <row r="390" spans="1:14">
      <c r="A390" s="20" t="s">
        <v>467</v>
      </c>
      <c r="B390" s="111" t="s">
        <v>47</v>
      </c>
      <c r="C390" s="112"/>
      <c r="D390" s="112"/>
      <c r="E390" s="112"/>
      <c r="F390" s="112"/>
      <c r="G390" s="112"/>
      <c r="H390" s="113"/>
      <c r="I390" s="21" t="s">
        <v>21</v>
      </c>
      <c r="J390" s="23" t="s">
        <v>694</v>
      </c>
      <c r="K390" s="23" t="s">
        <v>694</v>
      </c>
      <c r="L390" s="23" t="s">
        <v>694</v>
      </c>
      <c r="M390" s="24" t="s">
        <v>694</v>
      </c>
      <c r="N390" s="59" t="s">
        <v>694</v>
      </c>
    </row>
    <row r="391" spans="1:14" ht="24" customHeight="1">
      <c r="A391" s="20" t="s">
        <v>26</v>
      </c>
      <c r="B391" s="97" t="s">
        <v>468</v>
      </c>
      <c r="C391" s="98"/>
      <c r="D391" s="98"/>
      <c r="E391" s="98"/>
      <c r="F391" s="98"/>
      <c r="G391" s="98"/>
      <c r="H391" s="99"/>
      <c r="I391" s="21" t="s">
        <v>21</v>
      </c>
      <c r="J391" s="23" t="s">
        <v>694</v>
      </c>
      <c r="K391" s="23" t="s">
        <v>694</v>
      </c>
      <c r="L391" s="23" t="s">
        <v>694</v>
      </c>
      <c r="M391" s="24" t="s">
        <v>694</v>
      </c>
      <c r="N391" s="59" t="s">
        <v>694</v>
      </c>
    </row>
    <row r="392" spans="1:14" ht="13.15" hidden="1" customHeight="1">
      <c r="A392" s="20" t="s">
        <v>469</v>
      </c>
      <c r="B392" s="103" t="s">
        <v>25</v>
      </c>
      <c r="C392" s="104"/>
      <c r="D392" s="104"/>
      <c r="E392" s="104"/>
      <c r="F392" s="104"/>
      <c r="G392" s="104"/>
      <c r="H392" s="105"/>
      <c r="I392" s="21" t="s">
        <v>21</v>
      </c>
      <c r="J392" s="23" t="s">
        <v>694</v>
      </c>
      <c r="K392" s="23" t="s">
        <v>694</v>
      </c>
      <c r="L392" s="23" t="s">
        <v>694</v>
      </c>
      <c r="M392" s="24" t="s">
        <v>694</v>
      </c>
      <c r="N392" s="59" t="s">
        <v>694</v>
      </c>
    </row>
    <row r="393" spans="1:14" ht="13.15" hidden="1" customHeight="1">
      <c r="A393" s="20" t="s">
        <v>470</v>
      </c>
      <c r="B393" s="103" t="s">
        <v>27</v>
      </c>
      <c r="C393" s="104"/>
      <c r="D393" s="104"/>
      <c r="E393" s="104"/>
      <c r="F393" s="104"/>
      <c r="G393" s="104"/>
      <c r="H393" s="105"/>
      <c r="I393" s="21" t="s">
        <v>21</v>
      </c>
      <c r="J393" s="23" t="s">
        <v>694</v>
      </c>
      <c r="K393" s="23" t="s">
        <v>694</v>
      </c>
      <c r="L393" s="23" t="s">
        <v>694</v>
      </c>
      <c r="M393" s="24" t="s">
        <v>694</v>
      </c>
      <c r="N393" s="59" t="s">
        <v>694</v>
      </c>
    </row>
    <row r="394" spans="1:14" ht="13.15" hidden="1" customHeight="1">
      <c r="A394" s="20" t="s">
        <v>471</v>
      </c>
      <c r="B394" s="103" t="s">
        <v>29</v>
      </c>
      <c r="C394" s="104"/>
      <c r="D394" s="104"/>
      <c r="E394" s="104"/>
      <c r="F394" s="104"/>
      <c r="G394" s="104"/>
      <c r="H394" s="105"/>
      <c r="I394" s="21" t="s">
        <v>21</v>
      </c>
      <c r="J394" s="23" t="s">
        <v>694</v>
      </c>
      <c r="K394" s="23" t="s">
        <v>694</v>
      </c>
      <c r="L394" s="23" t="s">
        <v>694</v>
      </c>
      <c r="M394" s="24" t="s">
        <v>694</v>
      </c>
      <c r="N394" s="59" t="s">
        <v>694</v>
      </c>
    </row>
    <row r="395" spans="1:14" ht="13.15" customHeight="1">
      <c r="A395" s="20" t="s">
        <v>28</v>
      </c>
      <c r="B395" s="85" t="s">
        <v>472</v>
      </c>
      <c r="C395" s="86"/>
      <c r="D395" s="86"/>
      <c r="E395" s="86"/>
      <c r="F395" s="86"/>
      <c r="G395" s="86"/>
      <c r="H395" s="87"/>
      <c r="I395" s="21" t="s">
        <v>21</v>
      </c>
      <c r="J395" s="23" t="s">
        <v>694</v>
      </c>
      <c r="K395" s="23" t="s">
        <v>694</v>
      </c>
      <c r="L395" s="23" t="s">
        <v>694</v>
      </c>
      <c r="M395" s="24" t="s">
        <v>694</v>
      </c>
      <c r="N395" s="59" t="s">
        <v>694</v>
      </c>
    </row>
    <row r="396" spans="1:14" ht="13.15" customHeight="1">
      <c r="A396" s="20" t="s">
        <v>30</v>
      </c>
      <c r="B396" s="114" t="s">
        <v>473</v>
      </c>
      <c r="C396" s="115"/>
      <c r="D396" s="115"/>
      <c r="E396" s="115"/>
      <c r="F396" s="115"/>
      <c r="G396" s="115"/>
      <c r="H396" s="116"/>
      <c r="I396" s="21" t="s">
        <v>21</v>
      </c>
      <c r="J396" s="22">
        <v>0.53105000000000002</v>
      </c>
      <c r="K396" s="23" t="s">
        <v>694</v>
      </c>
      <c r="L396" s="23" t="s">
        <v>694</v>
      </c>
      <c r="M396" s="24" t="s">
        <v>694</v>
      </c>
      <c r="N396" s="59" t="s">
        <v>694</v>
      </c>
    </row>
    <row r="397" spans="1:14" ht="13.15" customHeight="1">
      <c r="A397" s="20" t="s">
        <v>474</v>
      </c>
      <c r="B397" s="85" t="s">
        <v>475</v>
      </c>
      <c r="C397" s="86"/>
      <c r="D397" s="86"/>
      <c r="E397" s="86"/>
      <c r="F397" s="86"/>
      <c r="G397" s="86"/>
      <c r="H397" s="87"/>
      <c r="I397" s="21" t="s">
        <v>21</v>
      </c>
      <c r="J397" s="22">
        <v>0.53105000000000002</v>
      </c>
      <c r="K397" s="23" t="s">
        <v>694</v>
      </c>
      <c r="L397" s="23" t="s">
        <v>694</v>
      </c>
      <c r="M397" s="24" t="s">
        <v>694</v>
      </c>
      <c r="N397" s="59" t="s">
        <v>694</v>
      </c>
    </row>
    <row r="398" spans="1:14">
      <c r="A398" s="20" t="s">
        <v>476</v>
      </c>
      <c r="B398" s="120" t="s">
        <v>477</v>
      </c>
      <c r="C398" s="121"/>
      <c r="D398" s="121"/>
      <c r="E398" s="121"/>
      <c r="F398" s="121"/>
      <c r="G398" s="121"/>
      <c r="H398" s="122"/>
      <c r="I398" s="21" t="s">
        <v>21</v>
      </c>
      <c r="J398" s="23" t="s">
        <v>694</v>
      </c>
      <c r="K398" s="23" t="s">
        <v>694</v>
      </c>
      <c r="L398" s="23" t="s">
        <v>694</v>
      </c>
      <c r="M398" s="24" t="s">
        <v>694</v>
      </c>
      <c r="N398" s="59" t="s">
        <v>694</v>
      </c>
    </row>
    <row r="399" spans="1:14" ht="13.15" hidden="1" customHeight="1">
      <c r="A399" s="20" t="s">
        <v>478</v>
      </c>
      <c r="B399" s="103" t="s">
        <v>25</v>
      </c>
      <c r="C399" s="104"/>
      <c r="D399" s="104"/>
      <c r="E399" s="104"/>
      <c r="F399" s="104"/>
      <c r="G399" s="104"/>
      <c r="H399" s="105"/>
      <c r="I399" s="21" t="s">
        <v>21</v>
      </c>
      <c r="J399" s="23" t="s">
        <v>694</v>
      </c>
      <c r="K399" s="23" t="s">
        <v>694</v>
      </c>
      <c r="L399" s="23" t="s">
        <v>694</v>
      </c>
      <c r="M399" s="24" t="s">
        <v>694</v>
      </c>
      <c r="N399" s="59" t="s">
        <v>694</v>
      </c>
    </row>
    <row r="400" spans="1:14" ht="13.15" hidden="1" customHeight="1">
      <c r="A400" s="20" t="s">
        <v>479</v>
      </c>
      <c r="B400" s="103" t="s">
        <v>27</v>
      </c>
      <c r="C400" s="104"/>
      <c r="D400" s="104"/>
      <c r="E400" s="104"/>
      <c r="F400" s="104"/>
      <c r="G400" s="104"/>
      <c r="H400" s="105"/>
      <c r="I400" s="21" t="s">
        <v>21</v>
      </c>
      <c r="J400" s="23" t="s">
        <v>694</v>
      </c>
      <c r="K400" s="23" t="s">
        <v>694</v>
      </c>
      <c r="L400" s="23" t="s">
        <v>694</v>
      </c>
      <c r="M400" s="24" t="s">
        <v>694</v>
      </c>
      <c r="N400" s="59" t="s">
        <v>694</v>
      </c>
    </row>
    <row r="401" spans="1:14" ht="24" hidden="1" customHeight="1">
      <c r="A401" s="20" t="s">
        <v>480</v>
      </c>
      <c r="B401" s="103" t="s">
        <v>29</v>
      </c>
      <c r="C401" s="104"/>
      <c r="D401" s="104"/>
      <c r="E401" s="104"/>
      <c r="F401" s="104"/>
      <c r="G401" s="104"/>
      <c r="H401" s="105"/>
      <c r="I401" s="21" t="s">
        <v>21</v>
      </c>
      <c r="J401" s="23" t="s">
        <v>694</v>
      </c>
      <c r="K401" s="23" t="s">
        <v>694</v>
      </c>
      <c r="L401" s="23" t="s">
        <v>694</v>
      </c>
      <c r="M401" s="24" t="s">
        <v>694</v>
      </c>
      <c r="N401" s="59" t="s">
        <v>694</v>
      </c>
    </row>
    <row r="402" spans="1:14" ht="13.15" customHeight="1">
      <c r="A402" s="20" t="s">
        <v>481</v>
      </c>
      <c r="B402" s="120" t="s">
        <v>258</v>
      </c>
      <c r="C402" s="121"/>
      <c r="D402" s="121"/>
      <c r="E402" s="121"/>
      <c r="F402" s="121"/>
      <c r="G402" s="121"/>
      <c r="H402" s="122"/>
      <c r="I402" s="21" t="s">
        <v>21</v>
      </c>
      <c r="J402" s="23" t="s">
        <v>694</v>
      </c>
      <c r="K402" s="23" t="s">
        <v>694</v>
      </c>
      <c r="L402" s="23" t="s">
        <v>694</v>
      </c>
      <c r="M402" s="24" t="s">
        <v>694</v>
      </c>
      <c r="N402" s="59" t="s">
        <v>694</v>
      </c>
    </row>
    <row r="403" spans="1:14" ht="13.15" customHeight="1">
      <c r="A403" s="20" t="s">
        <v>482</v>
      </c>
      <c r="B403" s="120" t="s">
        <v>261</v>
      </c>
      <c r="C403" s="121"/>
      <c r="D403" s="121"/>
      <c r="E403" s="121"/>
      <c r="F403" s="121"/>
      <c r="G403" s="121"/>
      <c r="H403" s="122"/>
      <c r="I403" s="21" t="s">
        <v>21</v>
      </c>
      <c r="J403" s="22">
        <v>0.38467020918033001</v>
      </c>
      <c r="K403" s="23" t="s">
        <v>694</v>
      </c>
      <c r="L403" s="23" t="s">
        <v>694</v>
      </c>
      <c r="M403" s="24" t="s">
        <v>694</v>
      </c>
      <c r="N403" s="59" t="s">
        <v>694</v>
      </c>
    </row>
    <row r="404" spans="1:14" ht="13.15" customHeight="1">
      <c r="A404" s="20" t="s">
        <v>483</v>
      </c>
      <c r="B404" s="120" t="s">
        <v>264</v>
      </c>
      <c r="C404" s="121"/>
      <c r="D404" s="121"/>
      <c r="E404" s="121"/>
      <c r="F404" s="121"/>
      <c r="G404" s="121"/>
      <c r="H404" s="122"/>
      <c r="I404" s="21" t="s">
        <v>21</v>
      </c>
      <c r="J404" s="23" t="s">
        <v>694</v>
      </c>
      <c r="K404" s="23" t="s">
        <v>694</v>
      </c>
      <c r="L404" s="23" t="s">
        <v>694</v>
      </c>
      <c r="M404" s="24" t="s">
        <v>694</v>
      </c>
      <c r="N404" s="59" t="s">
        <v>694</v>
      </c>
    </row>
    <row r="405" spans="1:14">
      <c r="A405" s="20" t="s">
        <v>484</v>
      </c>
      <c r="B405" s="120" t="s">
        <v>270</v>
      </c>
      <c r="C405" s="121"/>
      <c r="D405" s="121"/>
      <c r="E405" s="121"/>
      <c r="F405" s="121"/>
      <c r="G405" s="121"/>
      <c r="H405" s="122"/>
      <c r="I405" s="21" t="s">
        <v>21</v>
      </c>
      <c r="J405" s="23" t="s">
        <v>694</v>
      </c>
      <c r="K405" s="23" t="s">
        <v>694</v>
      </c>
      <c r="L405" s="23" t="s">
        <v>694</v>
      </c>
      <c r="M405" s="24" t="s">
        <v>694</v>
      </c>
      <c r="N405" s="59" t="s">
        <v>694</v>
      </c>
    </row>
    <row r="406" spans="1:14">
      <c r="A406" s="20" t="s">
        <v>485</v>
      </c>
      <c r="B406" s="120" t="s">
        <v>272</v>
      </c>
      <c r="C406" s="121"/>
      <c r="D406" s="121"/>
      <c r="E406" s="121"/>
      <c r="F406" s="121"/>
      <c r="G406" s="121"/>
      <c r="H406" s="122"/>
      <c r="I406" s="21" t="s">
        <v>21</v>
      </c>
      <c r="J406" s="23" t="s">
        <v>694</v>
      </c>
      <c r="K406" s="23" t="s">
        <v>694</v>
      </c>
      <c r="L406" s="23" t="s">
        <v>694</v>
      </c>
      <c r="M406" s="24" t="s">
        <v>694</v>
      </c>
      <c r="N406" s="59" t="s">
        <v>694</v>
      </c>
    </row>
    <row r="407" spans="1:14" ht="26.45" customHeight="1">
      <c r="A407" s="20" t="s">
        <v>486</v>
      </c>
      <c r="B407" s="103" t="s">
        <v>275</v>
      </c>
      <c r="C407" s="104"/>
      <c r="D407" s="104"/>
      <c r="E407" s="104"/>
      <c r="F407" s="104"/>
      <c r="G407" s="104"/>
      <c r="H407" s="105"/>
      <c r="I407" s="21" t="s">
        <v>21</v>
      </c>
      <c r="J407" s="23" t="s">
        <v>694</v>
      </c>
      <c r="K407" s="23" t="s">
        <v>694</v>
      </c>
      <c r="L407" s="23" t="s">
        <v>694</v>
      </c>
      <c r="M407" s="24" t="s">
        <v>694</v>
      </c>
      <c r="N407" s="59" t="s">
        <v>694</v>
      </c>
    </row>
    <row r="408" spans="1:14" ht="13.15" hidden="1" customHeight="1">
      <c r="A408" s="20" t="s">
        <v>487</v>
      </c>
      <c r="B408" s="111" t="s">
        <v>45</v>
      </c>
      <c r="C408" s="112"/>
      <c r="D408" s="112"/>
      <c r="E408" s="112"/>
      <c r="F408" s="112"/>
      <c r="G408" s="112"/>
      <c r="H408" s="113"/>
      <c r="I408" s="21" t="s">
        <v>21</v>
      </c>
      <c r="J408" s="22"/>
      <c r="K408" s="23" t="s">
        <v>694</v>
      </c>
      <c r="L408" s="23" t="s">
        <v>694</v>
      </c>
      <c r="M408" s="24" t="s">
        <v>694</v>
      </c>
      <c r="N408" s="59" t="s">
        <v>694</v>
      </c>
    </row>
    <row r="409" spans="1:14" ht="13.15" hidden="1" customHeight="1">
      <c r="A409" s="20" t="s">
        <v>488</v>
      </c>
      <c r="B409" s="111" t="s">
        <v>47</v>
      </c>
      <c r="C409" s="112"/>
      <c r="D409" s="112"/>
      <c r="E409" s="112"/>
      <c r="F409" s="112"/>
      <c r="G409" s="112"/>
      <c r="H409" s="113"/>
      <c r="I409" s="21" t="s">
        <v>21</v>
      </c>
      <c r="J409" s="22"/>
      <c r="K409" s="23" t="s">
        <v>694</v>
      </c>
      <c r="L409" s="23" t="s">
        <v>694</v>
      </c>
      <c r="M409" s="24" t="s">
        <v>694</v>
      </c>
      <c r="N409" s="59" t="s">
        <v>694</v>
      </c>
    </row>
    <row r="410" spans="1:14" ht="13.15" customHeight="1">
      <c r="A410" s="20" t="s">
        <v>489</v>
      </c>
      <c r="B410" s="85" t="s">
        <v>490</v>
      </c>
      <c r="C410" s="86"/>
      <c r="D410" s="86"/>
      <c r="E410" s="86"/>
      <c r="F410" s="86"/>
      <c r="G410" s="86"/>
      <c r="H410" s="87"/>
      <c r="I410" s="21" t="s">
        <v>21</v>
      </c>
      <c r="J410" s="22">
        <v>0.14637979081967001</v>
      </c>
      <c r="K410" s="23" t="s">
        <v>694</v>
      </c>
      <c r="L410" s="23" t="s">
        <v>694</v>
      </c>
      <c r="M410" s="24" t="s">
        <v>694</v>
      </c>
      <c r="N410" s="59" t="s">
        <v>694</v>
      </c>
    </row>
    <row r="411" spans="1:14">
      <c r="A411" s="20" t="s">
        <v>491</v>
      </c>
      <c r="B411" s="85" t="s">
        <v>492</v>
      </c>
      <c r="C411" s="86"/>
      <c r="D411" s="86"/>
      <c r="E411" s="86"/>
      <c r="F411" s="86"/>
      <c r="G411" s="86"/>
      <c r="H411" s="87"/>
      <c r="I411" s="21" t="s">
        <v>21</v>
      </c>
      <c r="J411" s="23" t="s">
        <v>694</v>
      </c>
      <c r="K411" s="23" t="s">
        <v>694</v>
      </c>
      <c r="L411" s="23" t="s">
        <v>694</v>
      </c>
      <c r="M411" s="24" t="s">
        <v>694</v>
      </c>
      <c r="N411" s="59" t="s">
        <v>694</v>
      </c>
    </row>
    <row r="412" spans="1:14">
      <c r="A412" s="20" t="s">
        <v>493</v>
      </c>
      <c r="B412" s="120" t="s">
        <v>477</v>
      </c>
      <c r="C412" s="121"/>
      <c r="D412" s="121"/>
      <c r="E412" s="121"/>
      <c r="F412" s="121"/>
      <c r="G412" s="121"/>
      <c r="H412" s="122"/>
      <c r="I412" s="21" t="s">
        <v>21</v>
      </c>
      <c r="J412" s="23" t="s">
        <v>694</v>
      </c>
      <c r="K412" s="23" t="s">
        <v>694</v>
      </c>
      <c r="L412" s="23" t="s">
        <v>694</v>
      </c>
      <c r="M412" s="24" t="s">
        <v>694</v>
      </c>
      <c r="N412" s="59" t="s">
        <v>694</v>
      </c>
    </row>
    <row r="413" spans="1:14" ht="24" customHeight="1">
      <c r="A413" s="20" t="s">
        <v>494</v>
      </c>
      <c r="B413" s="103" t="s">
        <v>25</v>
      </c>
      <c r="C413" s="104"/>
      <c r="D413" s="104"/>
      <c r="E413" s="104"/>
      <c r="F413" s="104"/>
      <c r="G413" s="104"/>
      <c r="H413" s="105"/>
      <c r="I413" s="21" t="s">
        <v>21</v>
      </c>
      <c r="J413" s="23" t="s">
        <v>694</v>
      </c>
      <c r="K413" s="23" t="s">
        <v>694</v>
      </c>
      <c r="L413" s="23" t="s">
        <v>694</v>
      </c>
      <c r="M413" s="24" t="s">
        <v>694</v>
      </c>
      <c r="N413" s="59" t="s">
        <v>694</v>
      </c>
    </row>
    <row r="414" spans="1:14" ht="25.9" customHeight="1">
      <c r="A414" s="20" t="s">
        <v>495</v>
      </c>
      <c r="B414" s="103" t="s">
        <v>27</v>
      </c>
      <c r="C414" s="104"/>
      <c r="D414" s="104"/>
      <c r="E414" s="104"/>
      <c r="F414" s="104"/>
      <c r="G414" s="104"/>
      <c r="H414" s="105"/>
      <c r="I414" s="21" t="s">
        <v>21</v>
      </c>
      <c r="J414" s="23" t="s">
        <v>694</v>
      </c>
      <c r="K414" s="23" t="s">
        <v>694</v>
      </c>
      <c r="L414" s="23" t="s">
        <v>694</v>
      </c>
      <c r="M414" s="24" t="s">
        <v>694</v>
      </c>
      <c r="N414" s="59" t="s">
        <v>694</v>
      </c>
    </row>
    <row r="415" spans="1:14" ht="27.6" customHeight="1">
      <c r="A415" s="20" t="s">
        <v>495</v>
      </c>
      <c r="B415" s="103" t="s">
        <v>29</v>
      </c>
      <c r="C415" s="104"/>
      <c r="D415" s="104"/>
      <c r="E415" s="104"/>
      <c r="F415" s="104"/>
      <c r="G415" s="104"/>
      <c r="H415" s="105"/>
      <c r="I415" s="21" t="s">
        <v>21</v>
      </c>
      <c r="J415" s="23" t="s">
        <v>694</v>
      </c>
      <c r="K415" s="23" t="s">
        <v>694</v>
      </c>
      <c r="L415" s="23" t="s">
        <v>694</v>
      </c>
      <c r="M415" s="24" t="s">
        <v>694</v>
      </c>
      <c r="N415" s="59" t="s">
        <v>694</v>
      </c>
    </row>
    <row r="416" spans="1:14" ht="24" customHeight="1">
      <c r="A416" s="20" t="s">
        <v>496</v>
      </c>
      <c r="B416" s="120" t="s">
        <v>258</v>
      </c>
      <c r="C416" s="121"/>
      <c r="D416" s="121"/>
      <c r="E416" s="121"/>
      <c r="F416" s="121"/>
      <c r="G416" s="121"/>
      <c r="H416" s="122"/>
      <c r="I416" s="21" t="s">
        <v>21</v>
      </c>
      <c r="J416" s="23" t="s">
        <v>694</v>
      </c>
      <c r="K416" s="23" t="s">
        <v>694</v>
      </c>
      <c r="L416" s="23" t="s">
        <v>694</v>
      </c>
      <c r="M416" s="24" t="s">
        <v>694</v>
      </c>
      <c r="N416" s="59" t="s">
        <v>694</v>
      </c>
    </row>
    <row r="417" spans="1:14" ht="13.15" customHeight="1">
      <c r="A417" s="20" t="s">
        <v>497</v>
      </c>
      <c r="B417" s="120" t="s">
        <v>261</v>
      </c>
      <c r="C417" s="121"/>
      <c r="D417" s="121"/>
      <c r="E417" s="121"/>
      <c r="F417" s="121"/>
      <c r="G417" s="121"/>
      <c r="H417" s="122"/>
      <c r="I417" s="21" t="s">
        <v>21</v>
      </c>
      <c r="J417" s="23" t="s">
        <v>694</v>
      </c>
      <c r="K417" s="23" t="s">
        <v>694</v>
      </c>
      <c r="L417" s="23" t="s">
        <v>694</v>
      </c>
      <c r="M417" s="24" t="s">
        <v>694</v>
      </c>
      <c r="N417" s="59" t="s">
        <v>694</v>
      </c>
    </row>
    <row r="418" spans="1:14" ht="13.15" customHeight="1">
      <c r="A418" s="20" t="s">
        <v>498</v>
      </c>
      <c r="B418" s="120" t="s">
        <v>264</v>
      </c>
      <c r="C418" s="121"/>
      <c r="D418" s="121"/>
      <c r="E418" s="121"/>
      <c r="F418" s="121"/>
      <c r="G418" s="121"/>
      <c r="H418" s="122"/>
      <c r="I418" s="21" t="s">
        <v>21</v>
      </c>
      <c r="J418" s="23" t="s">
        <v>694</v>
      </c>
      <c r="K418" s="23" t="s">
        <v>694</v>
      </c>
      <c r="L418" s="23" t="s">
        <v>694</v>
      </c>
      <c r="M418" s="24" t="s">
        <v>694</v>
      </c>
      <c r="N418" s="59" t="s">
        <v>694</v>
      </c>
    </row>
    <row r="419" spans="1:14">
      <c r="A419" s="20" t="s">
        <v>499</v>
      </c>
      <c r="B419" s="120" t="s">
        <v>270</v>
      </c>
      <c r="C419" s="121"/>
      <c r="D419" s="121"/>
      <c r="E419" s="121"/>
      <c r="F419" s="121"/>
      <c r="G419" s="121"/>
      <c r="H419" s="122"/>
      <c r="I419" s="21" t="s">
        <v>21</v>
      </c>
      <c r="J419" s="23" t="s">
        <v>694</v>
      </c>
      <c r="K419" s="23" t="s">
        <v>694</v>
      </c>
      <c r="L419" s="23" t="s">
        <v>694</v>
      </c>
      <c r="M419" s="24" t="s">
        <v>694</v>
      </c>
      <c r="N419" s="59" t="s">
        <v>694</v>
      </c>
    </row>
    <row r="420" spans="1:14">
      <c r="A420" s="20" t="s">
        <v>500</v>
      </c>
      <c r="B420" s="120" t="s">
        <v>272</v>
      </c>
      <c r="C420" s="121"/>
      <c r="D420" s="121"/>
      <c r="E420" s="121"/>
      <c r="F420" s="121"/>
      <c r="G420" s="121"/>
      <c r="H420" s="122"/>
      <c r="I420" s="21" t="s">
        <v>21</v>
      </c>
      <c r="J420" s="23" t="s">
        <v>694</v>
      </c>
      <c r="K420" s="23" t="s">
        <v>694</v>
      </c>
      <c r="L420" s="23" t="s">
        <v>694</v>
      </c>
      <c r="M420" s="24" t="s">
        <v>694</v>
      </c>
      <c r="N420" s="59" t="s">
        <v>694</v>
      </c>
    </row>
    <row r="421" spans="1:14" ht="22.9" customHeight="1">
      <c r="A421" s="20" t="s">
        <v>501</v>
      </c>
      <c r="B421" s="103" t="s">
        <v>275</v>
      </c>
      <c r="C421" s="104"/>
      <c r="D421" s="104"/>
      <c r="E421" s="104"/>
      <c r="F421" s="104"/>
      <c r="G421" s="104"/>
      <c r="H421" s="105"/>
      <c r="I421" s="21" t="s">
        <v>21</v>
      </c>
      <c r="J421" s="23" t="s">
        <v>694</v>
      </c>
      <c r="K421" s="23" t="s">
        <v>694</v>
      </c>
      <c r="L421" s="23" t="s">
        <v>694</v>
      </c>
      <c r="M421" s="24" t="s">
        <v>694</v>
      </c>
      <c r="N421" s="59" t="s">
        <v>694</v>
      </c>
    </row>
    <row r="422" spans="1:14">
      <c r="A422" s="20" t="s">
        <v>502</v>
      </c>
      <c r="B422" s="111" t="s">
        <v>45</v>
      </c>
      <c r="C422" s="112"/>
      <c r="D422" s="112"/>
      <c r="E422" s="112"/>
      <c r="F422" s="112"/>
      <c r="G422" s="112"/>
      <c r="H422" s="113"/>
      <c r="I422" s="21" t="s">
        <v>21</v>
      </c>
      <c r="J422" s="23" t="s">
        <v>694</v>
      </c>
      <c r="K422" s="23" t="s">
        <v>694</v>
      </c>
      <c r="L422" s="23" t="s">
        <v>694</v>
      </c>
      <c r="M422" s="24" t="s">
        <v>694</v>
      </c>
      <c r="N422" s="59" t="s">
        <v>694</v>
      </c>
    </row>
    <row r="423" spans="1:14">
      <c r="A423" s="20" t="s">
        <v>503</v>
      </c>
      <c r="B423" s="111" t="s">
        <v>47</v>
      </c>
      <c r="C423" s="112"/>
      <c r="D423" s="112"/>
      <c r="E423" s="112"/>
      <c r="F423" s="112"/>
      <c r="G423" s="112"/>
      <c r="H423" s="113"/>
      <c r="I423" s="21" t="s">
        <v>21</v>
      </c>
      <c r="J423" s="23" t="s">
        <v>694</v>
      </c>
      <c r="K423" s="23" t="s">
        <v>694</v>
      </c>
      <c r="L423" s="23" t="s">
        <v>694</v>
      </c>
      <c r="M423" s="24" t="s">
        <v>694</v>
      </c>
      <c r="N423" s="59" t="s">
        <v>694</v>
      </c>
    </row>
    <row r="424" spans="1:14" ht="13.15" customHeight="1">
      <c r="A424" s="20" t="s">
        <v>32</v>
      </c>
      <c r="B424" s="114" t="s">
        <v>504</v>
      </c>
      <c r="C424" s="115"/>
      <c r="D424" s="115"/>
      <c r="E424" s="115"/>
      <c r="F424" s="115"/>
      <c r="G424" s="115"/>
      <c r="H424" s="116"/>
      <c r="I424" s="21" t="s">
        <v>21</v>
      </c>
      <c r="J424" s="23" t="s">
        <v>694</v>
      </c>
      <c r="K424" s="23" t="s">
        <v>694</v>
      </c>
      <c r="L424" s="23" t="s">
        <v>694</v>
      </c>
      <c r="M424" s="24" t="s">
        <v>694</v>
      </c>
      <c r="N424" s="59" t="s">
        <v>694</v>
      </c>
    </row>
    <row r="425" spans="1:14">
      <c r="A425" s="20" t="s">
        <v>34</v>
      </c>
      <c r="B425" s="114" t="s">
        <v>505</v>
      </c>
      <c r="C425" s="115"/>
      <c r="D425" s="115"/>
      <c r="E425" s="115"/>
      <c r="F425" s="115"/>
      <c r="G425" s="115"/>
      <c r="H425" s="116"/>
      <c r="I425" s="21" t="s">
        <v>21</v>
      </c>
      <c r="J425" s="23" t="s">
        <v>694</v>
      </c>
      <c r="K425" s="23" t="s">
        <v>694</v>
      </c>
      <c r="L425" s="23" t="s">
        <v>694</v>
      </c>
      <c r="M425" s="24" t="s">
        <v>694</v>
      </c>
      <c r="N425" s="59" t="s">
        <v>694</v>
      </c>
    </row>
    <row r="426" spans="1:14">
      <c r="A426" s="20" t="s">
        <v>506</v>
      </c>
      <c r="B426" s="85" t="s">
        <v>507</v>
      </c>
      <c r="C426" s="86"/>
      <c r="D426" s="86"/>
      <c r="E426" s="86"/>
      <c r="F426" s="86"/>
      <c r="G426" s="86"/>
      <c r="H426" s="87"/>
      <c r="I426" s="21" t="s">
        <v>21</v>
      </c>
      <c r="J426" s="23" t="s">
        <v>694</v>
      </c>
      <c r="K426" s="23" t="s">
        <v>694</v>
      </c>
      <c r="L426" s="23" t="s">
        <v>694</v>
      </c>
      <c r="M426" s="24" t="s">
        <v>694</v>
      </c>
      <c r="N426" s="59" t="s">
        <v>694</v>
      </c>
    </row>
    <row r="427" spans="1:14">
      <c r="A427" s="20" t="s">
        <v>508</v>
      </c>
      <c r="B427" s="85" t="s">
        <v>509</v>
      </c>
      <c r="C427" s="86"/>
      <c r="D427" s="86"/>
      <c r="E427" s="86"/>
      <c r="F427" s="86"/>
      <c r="G427" s="86"/>
      <c r="H427" s="87"/>
      <c r="I427" s="21" t="s">
        <v>21</v>
      </c>
      <c r="J427" s="23" t="s">
        <v>694</v>
      </c>
      <c r="K427" s="23" t="s">
        <v>694</v>
      </c>
      <c r="L427" s="23" t="s">
        <v>694</v>
      </c>
      <c r="M427" s="24" t="s">
        <v>694</v>
      </c>
      <c r="N427" s="59" t="s">
        <v>694</v>
      </c>
    </row>
    <row r="428" spans="1:14">
      <c r="A428" s="20" t="s">
        <v>50</v>
      </c>
      <c r="B428" s="100" t="s">
        <v>510</v>
      </c>
      <c r="C428" s="101"/>
      <c r="D428" s="101"/>
      <c r="E428" s="101"/>
      <c r="F428" s="101"/>
      <c r="G428" s="101"/>
      <c r="H428" s="102"/>
      <c r="I428" s="21" t="s">
        <v>21</v>
      </c>
      <c r="J428" s="23" t="s">
        <v>694</v>
      </c>
      <c r="K428" s="23" t="s">
        <v>694</v>
      </c>
      <c r="L428" s="23" t="s">
        <v>694</v>
      </c>
      <c r="M428" s="24" t="s">
        <v>694</v>
      </c>
      <c r="N428" s="59" t="s">
        <v>694</v>
      </c>
    </row>
    <row r="429" spans="1:14">
      <c r="A429" s="20" t="s">
        <v>52</v>
      </c>
      <c r="B429" s="114" t="s">
        <v>511</v>
      </c>
      <c r="C429" s="115"/>
      <c r="D429" s="115"/>
      <c r="E429" s="115"/>
      <c r="F429" s="115"/>
      <c r="G429" s="115"/>
      <c r="H429" s="116"/>
      <c r="I429" s="21" t="s">
        <v>21</v>
      </c>
      <c r="J429" s="23" t="s">
        <v>694</v>
      </c>
      <c r="K429" s="23" t="s">
        <v>694</v>
      </c>
      <c r="L429" s="23" t="s">
        <v>694</v>
      </c>
      <c r="M429" s="24" t="s">
        <v>694</v>
      </c>
      <c r="N429" s="59" t="s">
        <v>694</v>
      </c>
    </row>
    <row r="430" spans="1:14">
      <c r="A430" s="20" t="s">
        <v>56</v>
      </c>
      <c r="B430" s="114" t="s">
        <v>512</v>
      </c>
      <c r="C430" s="115"/>
      <c r="D430" s="115"/>
      <c r="E430" s="115"/>
      <c r="F430" s="115"/>
      <c r="G430" s="115"/>
      <c r="H430" s="116"/>
      <c r="I430" s="21" t="s">
        <v>21</v>
      </c>
      <c r="J430" s="23" t="s">
        <v>694</v>
      </c>
      <c r="K430" s="23" t="s">
        <v>694</v>
      </c>
      <c r="L430" s="23" t="s">
        <v>694</v>
      </c>
      <c r="M430" s="24" t="s">
        <v>694</v>
      </c>
      <c r="N430" s="59" t="s">
        <v>694</v>
      </c>
    </row>
    <row r="431" spans="1:14">
      <c r="A431" s="20" t="s">
        <v>57</v>
      </c>
      <c r="B431" s="114" t="s">
        <v>513</v>
      </c>
      <c r="C431" s="115"/>
      <c r="D431" s="115"/>
      <c r="E431" s="115"/>
      <c r="F431" s="115"/>
      <c r="G431" s="115"/>
      <c r="H431" s="116"/>
      <c r="I431" s="21" t="s">
        <v>21</v>
      </c>
      <c r="J431" s="23" t="s">
        <v>694</v>
      </c>
      <c r="K431" s="23" t="s">
        <v>694</v>
      </c>
      <c r="L431" s="23" t="s">
        <v>694</v>
      </c>
      <c r="M431" s="24" t="s">
        <v>694</v>
      </c>
      <c r="N431" s="59" t="s">
        <v>694</v>
      </c>
    </row>
    <row r="432" spans="1:14">
      <c r="A432" s="20" t="s">
        <v>58</v>
      </c>
      <c r="B432" s="114" t="s">
        <v>514</v>
      </c>
      <c r="C432" s="115"/>
      <c r="D432" s="115"/>
      <c r="E432" s="115"/>
      <c r="F432" s="115"/>
      <c r="G432" s="115"/>
      <c r="H432" s="116"/>
      <c r="I432" s="21" t="s">
        <v>21</v>
      </c>
      <c r="J432" s="23" t="s">
        <v>694</v>
      </c>
      <c r="K432" s="23" t="s">
        <v>694</v>
      </c>
      <c r="L432" s="23" t="s">
        <v>694</v>
      </c>
      <c r="M432" s="24" t="s">
        <v>694</v>
      </c>
      <c r="N432" s="59" t="s">
        <v>694</v>
      </c>
    </row>
    <row r="433" spans="1:14">
      <c r="A433" s="20" t="s">
        <v>59</v>
      </c>
      <c r="B433" s="114" t="s">
        <v>515</v>
      </c>
      <c r="C433" s="115"/>
      <c r="D433" s="115"/>
      <c r="E433" s="115"/>
      <c r="F433" s="115"/>
      <c r="G433" s="115"/>
      <c r="H433" s="116"/>
      <c r="I433" s="21" t="s">
        <v>21</v>
      </c>
      <c r="J433" s="23" t="s">
        <v>694</v>
      </c>
      <c r="K433" s="23" t="s">
        <v>694</v>
      </c>
      <c r="L433" s="23" t="s">
        <v>694</v>
      </c>
      <c r="M433" s="24" t="s">
        <v>694</v>
      </c>
      <c r="N433" s="59" t="s">
        <v>694</v>
      </c>
    </row>
    <row r="434" spans="1:14">
      <c r="A434" s="20" t="s">
        <v>99</v>
      </c>
      <c r="B434" s="85" t="s">
        <v>516</v>
      </c>
      <c r="C434" s="86"/>
      <c r="D434" s="86"/>
      <c r="E434" s="86"/>
      <c r="F434" s="86"/>
      <c r="G434" s="86"/>
      <c r="H434" s="87"/>
      <c r="I434" s="21" t="s">
        <v>21</v>
      </c>
      <c r="J434" s="23" t="s">
        <v>694</v>
      </c>
      <c r="K434" s="23" t="s">
        <v>694</v>
      </c>
      <c r="L434" s="23" t="s">
        <v>694</v>
      </c>
      <c r="M434" s="24" t="s">
        <v>694</v>
      </c>
      <c r="N434" s="59" t="s">
        <v>694</v>
      </c>
    </row>
    <row r="435" spans="1:14">
      <c r="A435" s="20" t="s">
        <v>517</v>
      </c>
      <c r="B435" s="103" t="s">
        <v>518</v>
      </c>
      <c r="C435" s="104"/>
      <c r="D435" s="104"/>
      <c r="E435" s="104"/>
      <c r="F435" s="104"/>
      <c r="G435" s="104"/>
      <c r="H435" s="105"/>
      <c r="I435" s="21" t="s">
        <v>21</v>
      </c>
      <c r="J435" s="23" t="s">
        <v>694</v>
      </c>
      <c r="K435" s="23" t="s">
        <v>694</v>
      </c>
      <c r="L435" s="23" t="s">
        <v>694</v>
      </c>
      <c r="M435" s="24" t="s">
        <v>694</v>
      </c>
      <c r="N435" s="59" t="s">
        <v>694</v>
      </c>
    </row>
    <row r="436" spans="1:14">
      <c r="A436" s="20" t="s">
        <v>101</v>
      </c>
      <c r="B436" s="85" t="s">
        <v>519</v>
      </c>
      <c r="C436" s="86"/>
      <c r="D436" s="86"/>
      <c r="E436" s="86"/>
      <c r="F436" s="86"/>
      <c r="G436" s="86"/>
      <c r="H436" s="87"/>
      <c r="I436" s="21" t="s">
        <v>21</v>
      </c>
      <c r="J436" s="23" t="s">
        <v>694</v>
      </c>
      <c r="K436" s="23" t="s">
        <v>694</v>
      </c>
      <c r="L436" s="23" t="s">
        <v>694</v>
      </c>
      <c r="M436" s="24" t="s">
        <v>694</v>
      </c>
      <c r="N436" s="59" t="s">
        <v>694</v>
      </c>
    </row>
    <row r="437" spans="1:14">
      <c r="A437" s="20" t="s">
        <v>520</v>
      </c>
      <c r="B437" s="103" t="s">
        <v>521</v>
      </c>
      <c r="C437" s="104"/>
      <c r="D437" s="104"/>
      <c r="E437" s="104"/>
      <c r="F437" s="104"/>
      <c r="G437" s="104"/>
      <c r="H437" s="105"/>
      <c r="I437" s="21" t="s">
        <v>21</v>
      </c>
      <c r="J437" s="23" t="s">
        <v>694</v>
      </c>
      <c r="K437" s="23" t="s">
        <v>694</v>
      </c>
      <c r="L437" s="23" t="s">
        <v>694</v>
      </c>
      <c r="M437" s="24" t="s">
        <v>694</v>
      </c>
      <c r="N437" s="59" t="s">
        <v>694</v>
      </c>
    </row>
    <row r="438" spans="1:14" ht="13.15" customHeight="1">
      <c r="A438" s="20" t="s">
        <v>60</v>
      </c>
      <c r="B438" s="114" t="s">
        <v>522</v>
      </c>
      <c r="C438" s="115"/>
      <c r="D438" s="115"/>
      <c r="E438" s="115"/>
      <c r="F438" s="115"/>
      <c r="G438" s="115"/>
      <c r="H438" s="116"/>
      <c r="I438" s="21" t="s">
        <v>21</v>
      </c>
      <c r="J438" s="23" t="s">
        <v>694</v>
      </c>
      <c r="K438" s="23" t="s">
        <v>694</v>
      </c>
      <c r="L438" s="23" t="s">
        <v>694</v>
      </c>
      <c r="M438" s="24" t="s">
        <v>694</v>
      </c>
      <c r="N438" s="59" t="s">
        <v>694</v>
      </c>
    </row>
    <row r="439" spans="1:14" ht="13.5" thickBot="1">
      <c r="A439" s="26" t="s">
        <v>61</v>
      </c>
      <c r="B439" s="117" t="s">
        <v>523</v>
      </c>
      <c r="C439" s="118"/>
      <c r="D439" s="118"/>
      <c r="E439" s="118"/>
      <c r="F439" s="118"/>
      <c r="G439" s="118"/>
      <c r="H439" s="119"/>
      <c r="I439" s="27" t="s">
        <v>21</v>
      </c>
      <c r="J439" s="29" t="s">
        <v>694</v>
      </c>
      <c r="K439" s="29" t="s">
        <v>694</v>
      </c>
      <c r="L439" s="29" t="s">
        <v>694</v>
      </c>
      <c r="M439" s="30" t="s">
        <v>694</v>
      </c>
      <c r="N439" s="60" t="s">
        <v>694</v>
      </c>
    </row>
    <row r="440" spans="1:14" ht="13.15" customHeight="1">
      <c r="A440" s="32" t="s">
        <v>119</v>
      </c>
      <c r="B440" s="91" t="s">
        <v>112</v>
      </c>
      <c r="C440" s="92"/>
      <c r="D440" s="92"/>
      <c r="E440" s="92"/>
      <c r="F440" s="92"/>
      <c r="G440" s="92"/>
      <c r="H440" s="93"/>
      <c r="I440" s="33" t="s">
        <v>244</v>
      </c>
      <c r="J440" s="34" t="s">
        <v>694</v>
      </c>
      <c r="K440" s="34" t="s">
        <v>694</v>
      </c>
      <c r="L440" s="34" t="s">
        <v>694</v>
      </c>
      <c r="M440" s="35" t="s">
        <v>694</v>
      </c>
      <c r="N440" s="58" t="s">
        <v>694</v>
      </c>
    </row>
    <row r="441" spans="1:14" ht="22.15" customHeight="1">
      <c r="A441" s="20" t="s">
        <v>121</v>
      </c>
      <c r="B441" s="94" t="s">
        <v>524</v>
      </c>
      <c r="C441" s="95"/>
      <c r="D441" s="95"/>
      <c r="E441" s="95"/>
      <c r="F441" s="95"/>
      <c r="G441" s="95"/>
      <c r="H441" s="96"/>
      <c r="I441" s="21" t="s">
        <v>21</v>
      </c>
      <c r="J441" s="23" t="s">
        <v>694</v>
      </c>
      <c r="K441" s="23" t="s">
        <v>694</v>
      </c>
      <c r="L441" s="23" t="s">
        <v>694</v>
      </c>
      <c r="M441" s="24" t="s">
        <v>694</v>
      </c>
      <c r="N441" s="59" t="s">
        <v>694</v>
      </c>
    </row>
    <row r="442" spans="1:14">
      <c r="A442" s="20" t="s">
        <v>122</v>
      </c>
      <c r="B442" s="85" t="s">
        <v>525</v>
      </c>
      <c r="C442" s="86"/>
      <c r="D442" s="86"/>
      <c r="E442" s="86"/>
      <c r="F442" s="86"/>
      <c r="G442" s="86"/>
      <c r="H442" s="87"/>
      <c r="I442" s="21" t="s">
        <v>21</v>
      </c>
      <c r="J442" s="23" t="s">
        <v>694</v>
      </c>
      <c r="K442" s="23" t="s">
        <v>694</v>
      </c>
      <c r="L442" s="23" t="s">
        <v>694</v>
      </c>
      <c r="M442" s="24" t="s">
        <v>694</v>
      </c>
      <c r="N442" s="59" t="s">
        <v>694</v>
      </c>
    </row>
    <row r="443" spans="1:14" ht="25.15" customHeight="1">
      <c r="A443" s="20" t="s">
        <v>123</v>
      </c>
      <c r="B443" s="97" t="s">
        <v>526</v>
      </c>
      <c r="C443" s="98"/>
      <c r="D443" s="98"/>
      <c r="E443" s="98"/>
      <c r="F443" s="98"/>
      <c r="G443" s="98"/>
      <c r="H443" s="99"/>
      <c r="I443" s="21" t="s">
        <v>21</v>
      </c>
      <c r="J443" s="23" t="s">
        <v>694</v>
      </c>
      <c r="K443" s="23" t="s">
        <v>694</v>
      </c>
      <c r="L443" s="23" t="s">
        <v>694</v>
      </c>
      <c r="M443" s="24" t="s">
        <v>694</v>
      </c>
      <c r="N443" s="59" t="s">
        <v>694</v>
      </c>
    </row>
    <row r="444" spans="1:14">
      <c r="A444" s="20" t="s">
        <v>124</v>
      </c>
      <c r="B444" s="85" t="s">
        <v>527</v>
      </c>
      <c r="C444" s="86"/>
      <c r="D444" s="86"/>
      <c r="E444" s="86"/>
      <c r="F444" s="86"/>
      <c r="G444" s="86"/>
      <c r="H444" s="87"/>
      <c r="I444" s="21" t="s">
        <v>21</v>
      </c>
      <c r="J444" s="23" t="s">
        <v>694</v>
      </c>
      <c r="K444" s="23" t="s">
        <v>694</v>
      </c>
      <c r="L444" s="23" t="s">
        <v>694</v>
      </c>
      <c r="M444" s="24" t="s">
        <v>694</v>
      </c>
      <c r="N444" s="59" t="s">
        <v>694</v>
      </c>
    </row>
    <row r="445" spans="1:14" ht="21.6" customHeight="1">
      <c r="A445" s="20" t="s">
        <v>125</v>
      </c>
      <c r="B445" s="94" t="s">
        <v>686</v>
      </c>
      <c r="C445" s="95"/>
      <c r="D445" s="95"/>
      <c r="E445" s="95"/>
      <c r="F445" s="95"/>
      <c r="G445" s="95"/>
      <c r="H445" s="96"/>
      <c r="I445" s="21" t="s">
        <v>244</v>
      </c>
      <c r="J445" s="23" t="s">
        <v>694</v>
      </c>
      <c r="K445" s="23" t="s">
        <v>694</v>
      </c>
      <c r="L445" s="23" t="s">
        <v>694</v>
      </c>
      <c r="M445" s="24" t="s">
        <v>694</v>
      </c>
      <c r="N445" s="59" t="s">
        <v>694</v>
      </c>
    </row>
    <row r="446" spans="1:14" ht="13.15" customHeight="1">
      <c r="A446" s="20" t="s">
        <v>528</v>
      </c>
      <c r="B446" s="85" t="s">
        <v>529</v>
      </c>
      <c r="C446" s="86"/>
      <c r="D446" s="86"/>
      <c r="E446" s="86"/>
      <c r="F446" s="86"/>
      <c r="G446" s="86"/>
      <c r="H446" s="87"/>
      <c r="I446" s="21" t="s">
        <v>21</v>
      </c>
      <c r="J446" s="23" t="s">
        <v>694</v>
      </c>
      <c r="K446" s="23" t="s">
        <v>694</v>
      </c>
      <c r="L446" s="23" t="s">
        <v>694</v>
      </c>
      <c r="M446" s="24" t="s">
        <v>694</v>
      </c>
      <c r="N446" s="59" t="s">
        <v>694</v>
      </c>
    </row>
    <row r="447" spans="1:14">
      <c r="A447" s="20" t="s">
        <v>530</v>
      </c>
      <c r="B447" s="85" t="s">
        <v>531</v>
      </c>
      <c r="C447" s="86"/>
      <c r="D447" s="86"/>
      <c r="E447" s="86"/>
      <c r="F447" s="86"/>
      <c r="G447" s="86"/>
      <c r="H447" s="87"/>
      <c r="I447" s="21" t="s">
        <v>21</v>
      </c>
      <c r="J447" s="23" t="s">
        <v>694</v>
      </c>
      <c r="K447" s="23" t="s">
        <v>694</v>
      </c>
      <c r="L447" s="23" t="s">
        <v>694</v>
      </c>
      <c r="M447" s="24" t="s">
        <v>694</v>
      </c>
      <c r="N447" s="59" t="s">
        <v>694</v>
      </c>
    </row>
    <row r="448" spans="1:14" ht="13.15" customHeight="1" thickBot="1">
      <c r="A448" s="26" t="s">
        <v>532</v>
      </c>
      <c r="B448" s="88" t="s">
        <v>533</v>
      </c>
      <c r="C448" s="89"/>
      <c r="D448" s="89"/>
      <c r="E448" s="89"/>
      <c r="F448" s="89"/>
      <c r="G448" s="89"/>
      <c r="H448" s="90"/>
      <c r="I448" s="27" t="s">
        <v>21</v>
      </c>
      <c r="J448" s="29" t="s">
        <v>694</v>
      </c>
      <c r="K448" s="29" t="s">
        <v>694</v>
      </c>
      <c r="L448" s="29" t="s">
        <v>694</v>
      </c>
      <c r="M448" s="30" t="s">
        <v>694</v>
      </c>
      <c r="N448" s="60" t="s">
        <v>694</v>
      </c>
    </row>
    <row r="450" spans="1:14">
      <c r="A450" s="61" t="s">
        <v>534</v>
      </c>
      <c r="B450" s="61"/>
      <c r="C450" s="61"/>
      <c r="D450" s="61"/>
      <c r="E450" s="61"/>
      <c r="F450" s="61"/>
      <c r="G450" s="61"/>
      <c r="H450" s="61"/>
      <c r="I450" s="61"/>
      <c r="J450" s="61"/>
      <c r="K450" s="61"/>
      <c r="L450" s="61"/>
      <c r="M450" s="61"/>
      <c r="N450" s="61"/>
    </row>
    <row r="451" spans="1:14">
      <c r="A451" s="62" t="s">
        <v>535</v>
      </c>
      <c r="B451" s="61"/>
      <c r="C451" s="61"/>
      <c r="D451" s="61"/>
      <c r="E451" s="61"/>
      <c r="F451" s="61"/>
      <c r="G451" s="61"/>
      <c r="H451" s="61"/>
      <c r="I451" s="61"/>
      <c r="J451" s="61"/>
      <c r="K451" s="61"/>
      <c r="L451" s="61"/>
      <c r="M451" s="61"/>
      <c r="N451" s="61"/>
    </row>
    <row r="452" spans="1:14">
      <c r="A452" s="62" t="s">
        <v>536</v>
      </c>
      <c r="B452" s="61"/>
      <c r="C452" s="61"/>
      <c r="D452" s="61"/>
      <c r="E452" s="61"/>
      <c r="F452" s="61"/>
      <c r="G452" s="61"/>
      <c r="H452" s="61"/>
      <c r="I452" s="61"/>
      <c r="J452" s="61"/>
      <c r="K452" s="61"/>
      <c r="L452" s="61"/>
      <c r="M452" s="61"/>
      <c r="N452" s="61"/>
    </row>
    <row r="453" spans="1:14">
      <c r="A453" s="62" t="s">
        <v>537</v>
      </c>
      <c r="B453" s="61"/>
      <c r="C453" s="61"/>
      <c r="D453" s="61"/>
      <c r="E453" s="61"/>
      <c r="F453" s="61"/>
      <c r="G453" s="61"/>
      <c r="H453" s="61"/>
      <c r="I453" s="61"/>
      <c r="J453" s="61"/>
      <c r="K453" s="61"/>
      <c r="L453" s="61"/>
      <c r="M453" s="61"/>
      <c r="N453" s="61"/>
    </row>
    <row r="454" spans="1:14" ht="24" customHeight="1">
      <c r="A454" s="180" t="s">
        <v>687</v>
      </c>
      <c r="B454" s="180"/>
      <c r="C454" s="180"/>
      <c r="D454" s="180"/>
      <c r="E454" s="180"/>
      <c r="F454" s="180"/>
      <c r="G454" s="180"/>
      <c r="H454" s="180"/>
      <c r="I454" s="180"/>
      <c r="J454" s="180"/>
      <c r="K454" s="180"/>
      <c r="L454" s="180"/>
      <c r="M454" s="180"/>
      <c r="N454" s="180"/>
    </row>
    <row r="455" spans="1:14">
      <c r="A455" s="62" t="s">
        <v>685</v>
      </c>
      <c r="B455" s="61"/>
      <c r="C455" s="61"/>
      <c r="D455" s="61"/>
      <c r="E455" s="61"/>
      <c r="F455" s="61"/>
      <c r="G455" s="61"/>
      <c r="H455" s="61"/>
      <c r="I455" s="61"/>
      <c r="J455" s="61"/>
      <c r="K455" s="61"/>
      <c r="L455" s="61"/>
      <c r="M455" s="61"/>
      <c r="N455" s="61"/>
    </row>
    <row r="456" spans="1:14">
      <c r="A456" s="62" t="s">
        <v>539</v>
      </c>
      <c r="B456" s="61"/>
      <c r="C456" s="61"/>
      <c r="D456" s="61"/>
      <c r="E456" s="61"/>
      <c r="F456" s="61"/>
      <c r="G456" s="61"/>
      <c r="H456" s="61"/>
      <c r="I456" s="61"/>
      <c r="J456" s="61"/>
      <c r="K456" s="61"/>
      <c r="L456" s="61"/>
      <c r="M456" s="61"/>
      <c r="N456" s="61"/>
    </row>
    <row r="461" spans="1:14">
      <c r="A461" s="64" t="s">
        <v>703</v>
      </c>
    </row>
  </sheetData>
  <mergeCells count="448">
    <mergeCell ref="A454:N454"/>
    <mergeCell ref="B31:H31"/>
    <mergeCell ref="B32:H32"/>
    <mergeCell ref="B33:H33"/>
    <mergeCell ref="B34:H34"/>
    <mergeCell ref="B35:H35"/>
    <mergeCell ref="B22:H22"/>
    <mergeCell ref="B23:H23"/>
    <mergeCell ref="B24:H24"/>
    <mergeCell ref="B25:H25"/>
    <mergeCell ref="B26:H26"/>
    <mergeCell ref="B27:H27"/>
    <mergeCell ref="B28:H28"/>
    <mergeCell ref="B29:H29"/>
    <mergeCell ref="B30:H30"/>
    <mergeCell ref="B36:H36"/>
    <mergeCell ref="B37:H37"/>
    <mergeCell ref="B38:H38"/>
    <mergeCell ref="B39:H39"/>
    <mergeCell ref="B40:H40"/>
    <mergeCell ref="B41:H41"/>
    <mergeCell ref="B42:H42"/>
    <mergeCell ref="B43:H43"/>
    <mergeCell ref="B44:H44"/>
    <mergeCell ref="M2:N2"/>
    <mergeCell ref="A4:N4"/>
    <mergeCell ref="D7:G7"/>
    <mergeCell ref="E9:H9"/>
    <mergeCell ref="I13:N13"/>
    <mergeCell ref="A16:N16"/>
    <mergeCell ref="B19:H19"/>
    <mergeCell ref="A20:N20"/>
    <mergeCell ref="B21:H21"/>
    <mergeCell ref="D6:N6"/>
    <mergeCell ref="A17:A18"/>
    <mergeCell ref="B17:H18"/>
    <mergeCell ref="I17:I18"/>
    <mergeCell ref="J17:K17"/>
    <mergeCell ref="L17:M17"/>
    <mergeCell ref="N17:N18"/>
    <mergeCell ref="B45:H45"/>
    <mergeCell ref="B46:H46"/>
    <mergeCell ref="B47:H47"/>
    <mergeCell ref="B48:H48"/>
    <mergeCell ref="B49:H49"/>
    <mergeCell ref="B50:H50"/>
    <mergeCell ref="B51:H51"/>
    <mergeCell ref="B52:H52"/>
    <mergeCell ref="B53:H53"/>
    <mergeCell ref="B54:H54"/>
    <mergeCell ref="B55:H55"/>
    <mergeCell ref="B56:H56"/>
    <mergeCell ref="B57:H57"/>
    <mergeCell ref="B58:H58"/>
    <mergeCell ref="B59:H59"/>
    <mergeCell ref="B60:H60"/>
    <mergeCell ref="B61:H61"/>
    <mergeCell ref="B62:H62"/>
    <mergeCell ref="B63:H63"/>
    <mergeCell ref="B64:H64"/>
    <mergeCell ref="B65:H65"/>
    <mergeCell ref="B66:H66"/>
    <mergeCell ref="B67:H67"/>
    <mergeCell ref="B68:H68"/>
    <mergeCell ref="B69:H69"/>
    <mergeCell ref="B70:H70"/>
    <mergeCell ref="B71:H71"/>
    <mergeCell ref="B72:H72"/>
    <mergeCell ref="B73:H73"/>
    <mergeCell ref="B74:H74"/>
    <mergeCell ref="B75:H75"/>
    <mergeCell ref="B76:H76"/>
    <mergeCell ref="B77:H77"/>
    <mergeCell ref="B78:H78"/>
    <mergeCell ref="B79:H79"/>
    <mergeCell ref="B80:H80"/>
    <mergeCell ref="B81:H81"/>
    <mergeCell ref="B82:H82"/>
    <mergeCell ref="B83:H83"/>
    <mergeCell ref="B84:H84"/>
    <mergeCell ref="B85:H85"/>
    <mergeCell ref="B86:H86"/>
    <mergeCell ref="B87:H87"/>
    <mergeCell ref="B88:H88"/>
    <mergeCell ref="B89:H89"/>
    <mergeCell ref="B90:H90"/>
    <mergeCell ref="B91:H91"/>
    <mergeCell ref="B92:H92"/>
    <mergeCell ref="B93:H93"/>
    <mergeCell ref="B94:H94"/>
    <mergeCell ref="B95:H95"/>
    <mergeCell ref="B96:H96"/>
    <mergeCell ref="B97:H97"/>
    <mergeCell ref="B98:H98"/>
    <mergeCell ref="B99:H99"/>
    <mergeCell ref="B100:H100"/>
    <mergeCell ref="B101:H101"/>
    <mergeCell ref="B102:H102"/>
    <mergeCell ref="B103:H103"/>
    <mergeCell ref="B104:H104"/>
    <mergeCell ref="B105:H105"/>
    <mergeCell ref="B106:H106"/>
    <mergeCell ref="B107:H107"/>
    <mergeCell ref="B108:H108"/>
    <mergeCell ref="B109:H109"/>
    <mergeCell ref="B110:H110"/>
    <mergeCell ref="B111:H111"/>
    <mergeCell ref="B112:H112"/>
    <mergeCell ref="B113:H113"/>
    <mergeCell ref="B114:H114"/>
    <mergeCell ref="B115:H115"/>
    <mergeCell ref="B116:H116"/>
    <mergeCell ref="B117:H117"/>
    <mergeCell ref="B118:H118"/>
    <mergeCell ref="B119:H119"/>
    <mergeCell ref="B120:H120"/>
    <mergeCell ref="B121:H121"/>
    <mergeCell ref="B122:H122"/>
    <mergeCell ref="B123:H123"/>
    <mergeCell ref="B124:H124"/>
    <mergeCell ref="B125:H125"/>
    <mergeCell ref="B126:H126"/>
    <mergeCell ref="B127:H127"/>
    <mergeCell ref="B128:H128"/>
    <mergeCell ref="B129:H129"/>
    <mergeCell ref="B130:H130"/>
    <mergeCell ref="B131:H131"/>
    <mergeCell ref="B132:H132"/>
    <mergeCell ref="B133:H133"/>
    <mergeCell ref="B134:H134"/>
    <mergeCell ref="B135:H135"/>
    <mergeCell ref="B136:H136"/>
    <mergeCell ref="B137:H137"/>
    <mergeCell ref="B138:H138"/>
    <mergeCell ref="B139:H139"/>
    <mergeCell ref="B140:H140"/>
    <mergeCell ref="B141:H141"/>
    <mergeCell ref="B142:H142"/>
    <mergeCell ref="B143:H143"/>
    <mergeCell ref="B144:H144"/>
    <mergeCell ref="B145:H145"/>
    <mergeCell ref="B146:H146"/>
    <mergeCell ref="B147:H147"/>
    <mergeCell ref="B148:H148"/>
    <mergeCell ref="B149:H149"/>
    <mergeCell ref="B150:H150"/>
    <mergeCell ref="B151:H151"/>
    <mergeCell ref="B240:H240"/>
    <mergeCell ref="B203:H203"/>
    <mergeCell ref="B204:H204"/>
    <mergeCell ref="B205:H205"/>
    <mergeCell ref="B206:H206"/>
    <mergeCell ref="B207:H207"/>
    <mergeCell ref="B208:H208"/>
    <mergeCell ref="B209:H209"/>
    <mergeCell ref="B210:H210"/>
    <mergeCell ref="B211:H211"/>
    <mergeCell ref="B212:H212"/>
    <mergeCell ref="B213:H213"/>
    <mergeCell ref="B214:H214"/>
    <mergeCell ref="B215:H215"/>
    <mergeCell ref="B227:H227"/>
    <mergeCell ref="B216:H216"/>
    <mergeCell ref="B241:H241"/>
    <mergeCell ref="B155:H155"/>
    <mergeCell ref="B156:H156"/>
    <mergeCell ref="B157:H157"/>
    <mergeCell ref="B158:H158"/>
    <mergeCell ref="B231:H231"/>
    <mergeCell ref="B152:H152"/>
    <mergeCell ref="B153:H153"/>
    <mergeCell ref="B242:H242"/>
    <mergeCell ref="A164:N164"/>
    <mergeCell ref="B189:H189"/>
    <mergeCell ref="B190:H190"/>
    <mergeCell ref="B191:H191"/>
    <mergeCell ref="B192:H192"/>
    <mergeCell ref="B193:H193"/>
    <mergeCell ref="B194:H194"/>
    <mergeCell ref="B195:H195"/>
    <mergeCell ref="B196:H196"/>
    <mergeCell ref="B197:H197"/>
    <mergeCell ref="B198:H198"/>
    <mergeCell ref="B199:H199"/>
    <mergeCell ref="B200:H200"/>
    <mergeCell ref="B201:H201"/>
    <mergeCell ref="B202:H202"/>
    <mergeCell ref="B243:H243"/>
    <mergeCell ref="B244:H244"/>
    <mergeCell ref="B245:H245"/>
    <mergeCell ref="B246:H246"/>
    <mergeCell ref="B247:H247"/>
    <mergeCell ref="B248:H248"/>
    <mergeCell ref="B249:H249"/>
    <mergeCell ref="B250:H250"/>
    <mergeCell ref="B251:H251"/>
    <mergeCell ref="B252:H252"/>
    <mergeCell ref="B253:H253"/>
    <mergeCell ref="B254:H254"/>
    <mergeCell ref="B255:H255"/>
    <mergeCell ref="B256:H256"/>
    <mergeCell ref="B257:H257"/>
    <mergeCell ref="B258:H258"/>
    <mergeCell ref="B259:H259"/>
    <mergeCell ref="B260:H260"/>
    <mergeCell ref="B261:H261"/>
    <mergeCell ref="B262:H262"/>
    <mergeCell ref="B263:H263"/>
    <mergeCell ref="B264:H264"/>
    <mergeCell ref="B265:H265"/>
    <mergeCell ref="B266:H266"/>
    <mergeCell ref="B267:H267"/>
    <mergeCell ref="B268:H268"/>
    <mergeCell ref="B269:H269"/>
    <mergeCell ref="B270:H270"/>
    <mergeCell ref="B271:H271"/>
    <mergeCell ref="B272:H272"/>
    <mergeCell ref="B273:H273"/>
    <mergeCell ref="B274:H274"/>
    <mergeCell ref="B275:H275"/>
    <mergeCell ref="B276:H276"/>
    <mergeCell ref="B277:H277"/>
    <mergeCell ref="B278:H278"/>
    <mergeCell ref="B279:H279"/>
    <mergeCell ref="B280:H280"/>
    <mergeCell ref="B282:H282"/>
    <mergeCell ref="B281:H281"/>
    <mergeCell ref="B284:H284"/>
    <mergeCell ref="B286:H286"/>
    <mergeCell ref="B287:H287"/>
    <mergeCell ref="B288:H288"/>
    <mergeCell ref="B289:H289"/>
    <mergeCell ref="B285:H285"/>
    <mergeCell ref="B283:H283"/>
    <mergeCell ref="B290:H290"/>
    <mergeCell ref="B168:H168"/>
    <mergeCell ref="B169:H169"/>
    <mergeCell ref="B170:H170"/>
    <mergeCell ref="B171:H171"/>
    <mergeCell ref="B291:H291"/>
    <mergeCell ref="B292:H292"/>
    <mergeCell ref="B293:H293"/>
    <mergeCell ref="B294:H294"/>
    <mergeCell ref="B174:H174"/>
    <mergeCell ref="B175:H175"/>
    <mergeCell ref="B176:H176"/>
    <mergeCell ref="B177:H177"/>
    <mergeCell ref="B178:H178"/>
    <mergeCell ref="B179:H179"/>
    <mergeCell ref="B180:H180"/>
    <mergeCell ref="B181:H181"/>
    <mergeCell ref="B182:H182"/>
    <mergeCell ref="B183:H183"/>
    <mergeCell ref="B184:H184"/>
    <mergeCell ref="B185:H185"/>
    <mergeCell ref="B186:H186"/>
    <mergeCell ref="B187:H187"/>
    <mergeCell ref="B188:H188"/>
    <mergeCell ref="B295:H295"/>
    <mergeCell ref="B296:H296"/>
    <mergeCell ref="B297:H297"/>
    <mergeCell ref="B298:H298"/>
    <mergeCell ref="B299:H299"/>
    <mergeCell ref="B300:H300"/>
    <mergeCell ref="B301:H301"/>
    <mergeCell ref="B302:H302"/>
    <mergeCell ref="B303:H303"/>
    <mergeCell ref="B304:H304"/>
    <mergeCell ref="B305:H305"/>
    <mergeCell ref="B306:H306"/>
    <mergeCell ref="B307:H307"/>
    <mergeCell ref="B308:H308"/>
    <mergeCell ref="B309:H309"/>
    <mergeCell ref="B310:H310"/>
    <mergeCell ref="B311:H311"/>
    <mergeCell ref="B312:H312"/>
    <mergeCell ref="B313:H313"/>
    <mergeCell ref="B314:H314"/>
    <mergeCell ref="B315:H315"/>
    <mergeCell ref="B317:H317"/>
    <mergeCell ref="B318:H318"/>
    <mergeCell ref="B319:H319"/>
    <mergeCell ref="B320:H320"/>
    <mergeCell ref="B321:H321"/>
    <mergeCell ref="B322:H322"/>
    <mergeCell ref="A316:N316"/>
    <mergeCell ref="B323:H323"/>
    <mergeCell ref="B324:H324"/>
    <mergeCell ref="B325:H325"/>
    <mergeCell ref="B326:H326"/>
    <mergeCell ref="B327:H327"/>
    <mergeCell ref="B328:H328"/>
    <mergeCell ref="B329:H329"/>
    <mergeCell ref="B330:H330"/>
    <mergeCell ref="B331:H331"/>
    <mergeCell ref="B332:H332"/>
    <mergeCell ref="B333:H333"/>
    <mergeCell ref="B334:H334"/>
    <mergeCell ref="B335:H335"/>
    <mergeCell ref="B336:H336"/>
    <mergeCell ref="B337:H337"/>
    <mergeCell ref="B338:H338"/>
    <mergeCell ref="B339:H339"/>
    <mergeCell ref="B340:H340"/>
    <mergeCell ref="B341:H341"/>
    <mergeCell ref="B342:H342"/>
    <mergeCell ref="B343:H343"/>
    <mergeCell ref="B344:H344"/>
    <mergeCell ref="B345:H345"/>
    <mergeCell ref="B346:H346"/>
    <mergeCell ref="B347:H347"/>
    <mergeCell ref="B348:H348"/>
    <mergeCell ref="B349:H349"/>
    <mergeCell ref="B350:H350"/>
    <mergeCell ref="B351:H351"/>
    <mergeCell ref="B352:H352"/>
    <mergeCell ref="B353:H353"/>
    <mergeCell ref="B354:H354"/>
    <mergeCell ref="B355:H355"/>
    <mergeCell ref="B356:H356"/>
    <mergeCell ref="B357:H357"/>
    <mergeCell ref="B358:H358"/>
    <mergeCell ref="B359:H359"/>
    <mergeCell ref="B360:H360"/>
    <mergeCell ref="B361:H361"/>
    <mergeCell ref="B362:H362"/>
    <mergeCell ref="B363:H363"/>
    <mergeCell ref="B364:H364"/>
    <mergeCell ref="B365:H365"/>
    <mergeCell ref="B376:H376"/>
    <mergeCell ref="A370:H370"/>
    <mergeCell ref="A367:A368"/>
    <mergeCell ref="B374:H374"/>
    <mergeCell ref="B375:H375"/>
    <mergeCell ref="A366:N366"/>
    <mergeCell ref="N367:N368"/>
    <mergeCell ref="L367:M367"/>
    <mergeCell ref="J367:K367"/>
    <mergeCell ref="I367:I368"/>
    <mergeCell ref="B369:H369"/>
    <mergeCell ref="B371:H371"/>
    <mergeCell ref="B372:H372"/>
    <mergeCell ref="B373:H373"/>
    <mergeCell ref="B367:H368"/>
    <mergeCell ref="B377:H377"/>
    <mergeCell ref="B378:H378"/>
    <mergeCell ref="B379:H379"/>
    <mergeCell ref="B380:H380"/>
    <mergeCell ref="B381:H381"/>
    <mergeCell ref="B382:H382"/>
    <mergeCell ref="B383:H383"/>
    <mergeCell ref="B384:H384"/>
    <mergeCell ref="B385:H385"/>
    <mergeCell ref="B386:H386"/>
    <mergeCell ref="B387:H387"/>
    <mergeCell ref="B388:H388"/>
    <mergeCell ref="B389:H389"/>
    <mergeCell ref="B390:H390"/>
    <mergeCell ref="B391:H391"/>
    <mergeCell ref="B392:H392"/>
    <mergeCell ref="B393:H393"/>
    <mergeCell ref="B394:H394"/>
    <mergeCell ref="B395:H395"/>
    <mergeCell ref="B396:H396"/>
    <mergeCell ref="B397:H397"/>
    <mergeCell ref="B398:H398"/>
    <mergeCell ref="B399:H399"/>
    <mergeCell ref="B400:H400"/>
    <mergeCell ref="B401:H401"/>
    <mergeCell ref="B402:H402"/>
    <mergeCell ref="B403:H403"/>
    <mergeCell ref="B404:H404"/>
    <mergeCell ref="B405:H405"/>
    <mergeCell ref="B406:H406"/>
    <mergeCell ref="B407:H407"/>
    <mergeCell ref="B408:H408"/>
    <mergeCell ref="B409:H409"/>
    <mergeCell ref="B410:H410"/>
    <mergeCell ref="B411:H411"/>
    <mergeCell ref="B412:H412"/>
    <mergeCell ref="B413:H413"/>
    <mergeCell ref="B414:H414"/>
    <mergeCell ref="B415:H415"/>
    <mergeCell ref="B416:H416"/>
    <mergeCell ref="B417:H417"/>
    <mergeCell ref="B418:H418"/>
    <mergeCell ref="B419:H419"/>
    <mergeCell ref="B420:H420"/>
    <mergeCell ref="B421:H421"/>
    <mergeCell ref="B422:H422"/>
    <mergeCell ref="B423:H423"/>
    <mergeCell ref="B424:H424"/>
    <mergeCell ref="B425:H425"/>
    <mergeCell ref="B426:H426"/>
    <mergeCell ref="B427:H427"/>
    <mergeCell ref="B438:H438"/>
    <mergeCell ref="B439:H439"/>
    <mergeCell ref="B428:H428"/>
    <mergeCell ref="B429:H429"/>
    <mergeCell ref="B430:H430"/>
    <mergeCell ref="B431:H431"/>
    <mergeCell ref="B432:H432"/>
    <mergeCell ref="B433:H433"/>
    <mergeCell ref="B447:H447"/>
    <mergeCell ref="B448:H448"/>
    <mergeCell ref="B440:H440"/>
    <mergeCell ref="B441:H441"/>
    <mergeCell ref="B442:H442"/>
    <mergeCell ref="B443:H443"/>
    <mergeCell ref="B444:H444"/>
    <mergeCell ref="B445:H445"/>
    <mergeCell ref="B154:H154"/>
    <mergeCell ref="B446:H446"/>
    <mergeCell ref="B434:H434"/>
    <mergeCell ref="B435:H435"/>
    <mergeCell ref="B436:H436"/>
    <mergeCell ref="B437:H437"/>
    <mergeCell ref="B159:H159"/>
    <mergeCell ref="B160:H160"/>
    <mergeCell ref="B161:H161"/>
    <mergeCell ref="B162:H162"/>
    <mergeCell ref="B163:H163"/>
    <mergeCell ref="B165:H165"/>
    <mergeCell ref="B166:H166"/>
    <mergeCell ref="B167:H167"/>
    <mergeCell ref="B172:H172"/>
    <mergeCell ref="B173:H173"/>
    <mergeCell ref="B217:H217"/>
    <mergeCell ref="B218:H218"/>
    <mergeCell ref="B219:H219"/>
    <mergeCell ref="B220:H220"/>
    <mergeCell ref="B221:H221"/>
    <mergeCell ref="B239:H239"/>
    <mergeCell ref="B232:H232"/>
    <mergeCell ref="B233:H233"/>
    <mergeCell ref="B234:H234"/>
    <mergeCell ref="B235:H235"/>
    <mergeCell ref="B222:H222"/>
    <mergeCell ref="B223:H223"/>
    <mergeCell ref="B224:H224"/>
    <mergeCell ref="B225:H225"/>
    <mergeCell ref="B226:H226"/>
    <mergeCell ref="B236:H236"/>
    <mergeCell ref="B228:H228"/>
    <mergeCell ref="B229:H229"/>
    <mergeCell ref="B230:H230"/>
    <mergeCell ref="B237:H237"/>
    <mergeCell ref="B238:H238"/>
  </mergeCells>
  <pageMargins left="0.70866141732283472" right="0.70866141732283472" top="0.74803149606299213" bottom="0.7480314960629921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1</vt:lpstr>
      <vt:lpstr>стр.1_7</vt:lpstr>
      <vt:lpstr>'1'!Область_печати</vt:lpstr>
      <vt:lpstr>стр.1_7!Область_печати</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Евгения</cp:lastModifiedBy>
  <cp:lastPrinted>2020-02-17T06:46:03Z</cp:lastPrinted>
  <dcterms:created xsi:type="dcterms:W3CDTF">2011-01-11T10:25:48Z</dcterms:created>
  <dcterms:modified xsi:type="dcterms:W3CDTF">2020-05-13T05:53:21Z</dcterms:modified>
</cp:coreProperties>
</file>