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19\Фактический баланс 2019\"/>
    </mc:Choice>
  </mc:AlternateContent>
  <xr:revisionPtr revIDLastSave="0" documentId="8_{07EB37F3-B9FE-4100-BA44-68C402F57A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2" l="1"/>
  <c r="H61" i="2"/>
  <c r="C36" i="2"/>
  <c r="C37" i="2"/>
  <c r="C38" i="2"/>
  <c r="C39" i="2"/>
  <c r="C40" i="2"/>
  <c r="C41" i="2"/>
  <c r="C42" i="2"/>
  <c r="C63" i="2"/>
  <c r="C15" i="2"/>
  <c r="C16" i="2"/>
  <c r="G25" i="2" l="1"/>
  <c r="G61" i="2" l="1"/>
  <c r="F61" i="2"/>
  <c r="E61" i="2"/>
  <c r="C60" i="2"/>
  <c r="C58" i="2"/>
  <c r="C57" i="2"/>
  <c r="C54" i="2"/>
  <c r="C53" i="2"/>
  <c r="H52" i="2"/>
  <c r="G52" i="2"/>
  <c r="F52" i="2"/>
  <c r="E52" i="2"/>
  <c r="H51" i="2"/>
  <c r="H50" i="2"/>
  <c r="H49" i="2"/>
  <c r="H48" i="2"/>
  <c r="H47" i="2"/>
  <c r="H46" i="2"/>
  <c r="H45" i="2"/>
  <c r="H44" i="2"/>
  <c r="G51" i="2"/>
  <c r="G50" i="2"/>
  <c r="G49" i="2"/>
  <c r="G48" i="2"/>
  <c r="G47" i="2"/>
  <c r="G46" i="2"/>
  <c r="G45" i="2"/>
  <c r="G44" i="2"/>
  <c r="F51" i="2"/>
  <c r="F50" i="2"/>
  <c r="F49" i="2"/>
  <c r="F48" i="2"/>
  <c r="F47" i="2"/>
  <c r="F46" i="2"/>
  <c r="F45" i="2"/>
  <c r="F44" i="2"/>
  <c r="E51" i="2"/>
  <c r="E50" i="2"/>
  <c r="E49" i="2"/>
  <c r="E48" i="2"/>
  <c r="E47" i="2"/>
  <c r="E46" i="2"/>
  <c r="E45" i="2"/>
  <c r="E44" i="2"/>
  <c r="C35" i="2"/>
  <c r="H34" i="2"/>
  <c r="G34" i="2"/>
  <c r="F34" i="2"/>
  <c r="E34" i="2"/>
  <c r="C33" i="2"/>
  <c r="C32" i="2"/>
  <c r="C31" i="2"/>
  <c r="C30" i="2"/>
  <c r="C29" i="2"/>
  <c r="C28" i="2"/>
  <c r="H25" i="2"/>
  <c r="F25" i="2"/>
  <c r="E25" i="2"/>
  <c r="C24" i="2"/>
  <c r="C14" i="2"/>
  <c r="C13" i="2"/>
  <c r="H11" i="2"/>
  <c r="G11" i="2"/>
  <c r="F11" i="2"/>
  <c r="E11" i="2"/>
  <c r="F43" i="2" l="1"/>
  <c r="F23" i="2" s="1"/>
  <c r="F22" i="2" s="1"/>
  <c r="C44" i="2"/>
  <c r="C46" i="2"/>
  <c r="C50" i="2"/>
  <c r="C61" i="2"/>
  <c r="C51" i="2"/>
  <c r="C47" i="2"/>
  <c r="E43" i="2"/>
  <c r="E23" i="2" s="1"/>
  <c r="E22" i="2" s="1"/>
  <c r="C52" i="2"/>
  <c r="C48" i="2"/>
  <c r="C45" i="2"/>
  <c r="C49" i="2"/>
  <c r="G43" i="2"/>
  <c r="G23" i="2" s="1"/>
  <c r="G22" i="2" s="1"/>
  <c r="C34" i="2"/>
  <c r="H43" i="2"/>
  <c r="H23" i="2" s="1"/>
  <c r="H22" i="2" s="1"/>
  <c r="C25" i="2"/>
  <c r="C11" i="2"/>
  <c r="C22" i="2" l="1"/>
  <c r="C43" i="2"/>
  <c r="C23" i="2"/>
  <c r="C17" i="2"/>
  <c r="E68" i="2" l="1"/>
  <c r="C20" i="2"/>
  <c r="C55" i="2"/>
  <c r="C56" i="2"/>
  <c r="F68" i="2" l="1"/>
  <c r="G68" i="2"/>
  <c r="H68" i="2"/>
  <c r="F18" i="2"/>
  <c r="F9" i="2" s="1"/>
  <c r="G18" i="2"/>
  <c r="G9" i="2" s="1"/>
  <c r="H18" i="2"/>
  <c r="H9" i="2" s="1"/>
  <c r="E18" i="2"/>
  <c r="E9" i="2" s="1"/>
  <c r="C71" i="2"/>
  <c r="C70" i="2"/>
  <c r="C66" i="2"/>
  <c r="C65" i="2"/>
  <c r="C64" i="2"/>
  <c r="C27" i="2"/>
  <c r="C26" i="2"/>
  <c r="C9" i="2" l="1"/>
  <c r="C18" i="2"/>
  <c r="C68" i="2"/>
  <c r="C73" i="2" l="1"/>
</calcChain>
</file>

<file path=xl/sharedStrings.xml><?xml version="1.0" encoding="utf-8"?>
<sst xmlns="http://schemas.openxmlformats.org/spreadsheetml/2006/main" count="107" uniqueCount="98">
  <si>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</si>
  <si>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</si>
  <si>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</si>
  <si>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</si>
  <si>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</si>
  <si>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</si>
  <si>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</si>
  <si>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</si>
  <si>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</si>
  <si>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</si>
  <si>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</si>
  <si>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</si>
  <si>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</si>
  <si>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</si>
  <si>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</si>
  <si>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</si>
  <si>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</si>
  <si>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</si>
  <si>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</si>
  <si>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</si>
  <si>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</si>
  <si>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</si>
  <si>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</si>
  <si>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</si>
  <si>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</si>
  <si>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</si>
  <si>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</si>
  <si>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</si>
  <si>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</si>
  <si>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</si>
  <si>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</si>
  <si>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</si>
  <si>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</si>
  <si>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</si>
  <si>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</si>
  <si>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</si>
  <si>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</si>
  <si>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</si>
  <si>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</si>
  <si>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</si>
  <si>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</si>
  <si>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</si>
  <si>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</si>
  <si>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</si>
  <si>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</si>
  <si>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</si>
  <si>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</si>
  <si>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</si>
  <si>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</si>
  <si>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</si>
  <si>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</si>
  <si>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</si>
  <si>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</si>
  <si>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</si>
  <si>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</si>
  <si>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</si>
  <si>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</si>
  <si>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</si>
  <si>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</si>
  <si>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</si>
  <si>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</si>
  <si>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</si>
  <si>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</si>
  <si>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</si>
  <si>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</si>
  <si>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</si>
  <si>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</si>
  <si>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</si>
  <si>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</si>
  <si>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</si>
  <si>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</si>
  <si>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</si>
  <si>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</si>
  <si>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</si>
  <si>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</si>
  <si>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</si>
  <si>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</si>
  <si>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</si>
  <si>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</si>
  <si>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</si>
  <si>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</si>
  <si>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</si>
  <si>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</si>
  <si>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</si>
  <si>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</si>
  <si>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</si>
  <si>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</si>
  <si>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</si>
  <si>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</si>
  <si>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</si>
  <si>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</si>
  <si>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</si>
  <si>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</si>
  <si>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</si>
  <si>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</si>
  <si>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</si>
  <si>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</si>
  <si>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декабрь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</si>
</sst>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view="pageBreakPreview" topLeftCell="A51" zoomScaleSheetLayoutView="100" workbookViewId="0">
      <selection activeCell="C73" sqref="C73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7"/>
      <c r="C5" s="88"/>
      <c r="D5" s="33"/>
      <c r="F5" s="89"/>
      <c r="G5" s="89"/>
      <c r="H5" s="89"/>
      <c r="I5" s="34"/>
      <c r="J5" s="34"/>
      <c r="K5" s="34"/>
      <c r="L5" s="34"/>
    </row>
    <row r="6" spans="1:12" s="7" customFormat="1" ht="21.75" customHeight="1" x14ac:dyDescent="0.35">
      <c r="A6" s="90" t="s">
        <v>97</v>
      </c>
      <c r="B6" s="91"/>
      <c r="C6" s="91"/>
      <c r="D6" s="91"/>
      <c r="E6" s="91"/>
      <c r="F6" s="91"/>
      <c r="G6" s="91"/>
      <c r="H6" s="91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8030137</v>
      </c>
      <c r="D9" s="55"/>
      <c r="E9" s="76">
        <f>E11+E18</f>
        <v>2646159</v>
      </c>
      <c r="F9" s="76">
        <f>F11+F18</f>
        <v>908096</v>
      </c>
      <c r="G9" s="76">
        <f>G11+G18</f>
        <v>4446789</v>
      </c>
      <c r="H9" s="76">
        <f>H11+H18</f>
        <v>29093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8030137</v>
      </c>
      <c r="D11" s="63"/>
      <c r="E11" s="62">
        <f>SUM(E13:E17)</f>
        <v>2646159</v>
      </c>
      <c r="F11" s="62">
        <f>SUM(F13:F17)</f>
        <v>908096</v>
      </c>
      <c r="G11" s="62">
        <f>SUM(G13:G17)</f>
        <v>4446789</v>
      </c>
      <c r="H11" s="62">
        <f>SUM(H13:H17)</f>
        <v>29093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118979</v>
      </c>
      <c r="D13" s="63"/>
      <c r="E13" s="82">
        <v>118979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90</v>
      </c>
      <c r="B14" s="40" t="s">
        <v>91</v>
      </c>
      <c r="C14" s="65">
        <f>SUM(E14:H14)</f>
        <v>144924</v>
      </c>
      <c r="D14" s="63"/>
      <c r="E14" s="82"/>
      <c r="F14" s="65"/>
      <c r="G14" s="65">
        <v>143303</v>
      </c>
      <c r="H14" s="65">
        <v>1621</v>
      </c>
      <c r="I14" s="56"/>
      <c r="J14" s="56"/>
      <c r="K14" s="56"/>
      <c r="L14" s="56"/>
    </row>
    <row r="15" spans="1:12" s="60" customFormat="1" ht="15.75" x14ac:dyDescent="0.25">
      <c r="A15" s="64" t="s">
        <v>96</v>
      </c>
      <c r="B15" s="40" t="s">
        <v>92</v>
      </c>
      <c r="C15" s="65">
        <f>SUM(E15:H15)</f>
        <v>25686</v>
      </c>
      <c r="D15" s="63"/>
      <c r="E15" s="82"/>
      <c r="F15" s="65"/>
      <c r="G15" s="65"/>
      <c r="H15" s="65">
        <v>25686</v>
      </c>
      <c r="I15" s="56"/>
      <c r="J15" s="56"/>
      <c r="K15" s="56"/>
      <c r="L15" s="56"/>
    </row>
    <row r="16" spans="1:12" s="60" customFormat="1" ht="15.75" x14ac:dyDescent="0.25">
      <c r="A16" s="64" t="s">
        <v>88</v>
      </c>
      <c r="B16" s="40" t="s">
        <v>77</v>
      </c>
      <c r="C16" s="65">
        <f>SUM(E16:H16)</f>
        <v>7740548</v>
      </c>
      <c r="D16" s="67"/>
      <c r="E16" s="81">
        <v>2527180</v>
      </c>
      <c r="F16" s="80">
        <v>908096</v>
      </c>
      <c r="G16" s="80">
        <v>4303486</v>
      </c>
      <c r="H16" s="80">
        <v>1786</v>
      </c>
      <c r="I16" s="56"/>
      <c r="J16" s="56"/>
      <c r="K16" s="56"/>
      <c r="L16" s="56"/>
    </row>
    <row r="17" spans="1:12" s="60" customFormat="1" ht="18" hidden="1" customHeight="1" x14ac:dyDescent="0.25">
      <c r="A17" s="64" t="s">
        <v>88</v>
      </c>
      <c r="B17" s="60" t="s">
        <v>78</v>
      </c>
      <c r="C17" s="65">
        <f t="shared" ref="C17:C71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 x14ac:dyDescent="0.25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 customHeight="1" x14ac:dyDescent="0.25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 x14ac:dyDescent="0.25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 x14ac:dyDescent="0.25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 x14ac:dyDescent="0.25">
      <c r="A22" s="72" t="s">
        <v>6</v>
      </c>
      <c r="B22" s="42" t="s">
        <v>19</v>
      </c>
      <c r="C22" s="73">
        <f>SUM(E22:H22)</f>
        <v>6943095</v>
      </c>
      <c r="D22" s="67"/>
      <c r="E22" s="73">
        <f>E23+E61</f>
        <v>0</v>
      </c>
      <c r="F22" s="73">
        <f>F23+F61</f>
        <v>0</v>
      </c>
      <c r="G22" s="73">
        <f>G23+G61</f>
        <v>3808502</v>
      </c>
      <c r="H22" s="73">
        <f>H23+H61</f>
        <v>3134593</v>
      </c>
      <c r="I22" s="56"/>
      <c r="J22" s="56"/>
      <c r="K22" s="56"/>
      <c r="L22" s="56"/>
    </row>
    <row r="23" spans="1:12" s="60" customFormat="1" ht="15.75" x14ac:dyDescent="0.25">
      <c r="A23" s="68" t="s">
        <v>17</v>
      </c>
      <c r="B23" s="43" t="s">
        <v>49</v>
      </c>
      <c r="C23" s="66">
        <f>SUM(E23:H23)</f>
        <v>6758646</v>
      </c>
      <c r="D23" s="67"/>
      <c r="E23" s="66">
        <f>E24+E43+E52</f>
        <v>0</v>
      </c>
      <c r="F23" s="66">
        <f>F24+F43+F52</f>
        <v>0</v>
      </c>
      <c r="G23" s="66">
        <f>G24+G43+G52</f>
        <v>3626012</v>
      </c>
      <c r="H23" s="66">
        <f>H24+H43+H52</f>
        <v>3132634</v>
      </c>
      <c r="I23" s="56"/>
      <c r="J23" s="56"/>
      <c r="K23" s="56"/>
      <c r="L23" s="56"/>
    </row>
    <row r="24" spans="1:12" s="60" customFormat="1" ht="15.75" x14ac:dyDescent="0.25">
      <c r="A24" s="74" t="s">
        <v>34</v>
      </c>
      <c r="B24" s="43" t="s">
        <v>38</v>
      </c>
      <c r="C24" s="66">
        <f>SUM(E24:H24)</f>
        <v>3656437</v>
      </c>
      <c r="D24" s="67"/>
      <c r="E24" s="66"/>
      <c r="F24" s="66"/>
      <c r="G24" s="84">
        <v>2950425</v>
      </c>
      <c r="H24" s="66">
        <v>706012</v>
      </c>
      <c r="I24" s="83"/>
      <c r="J24" s="56"/>
      <c r="K24" s="56"/>
      <c r="L24" s="56"/>
    </row>
    <row r="25" spans="1:12" s="60" customFormat="1" ht="15.75" x14ac:dyDescent="0.25">
      <c r="A25" s="74" t="s">
        <v>35</v>
      </c>
      <c r="B25" s="43" t="s">
        <v>37</v>
      </c>
      <c r="C25" s="66">
        <f>SUM(E25:H25)</f>
        <v>1191530</v>
      </c>
      <c r="D25" s="67"/>
      <c r="E25" s="66">
        <f>SUM(E26:E33)</f>
        <v>0</v>
      </c>
      <c r="F25" s="66">
        <f>SUM(F26:F33)</f>
        <v>0</v>
      </c>
      <c r="G25" s="66">
        <f>SUM(G26:G33)</f>
        <v>405670</v>
      </c>
      <c r="H25" s="66">
        <f>SUM(H26:H33)</f>
        <v>785860</v>
      </c>
      <c r="I25" s="56"/>
      <c r="J25" s="56"/>
      <c r="K25" s="56"/>
      <c r="L25" s="56"/>
    </row>
    <row r="26" spans="1:12" s="60" customFormat="1" ht="31.5" hidden="1" customHeight="1" x14ac:dyDescent="0.25">
      <c r="A26" s="74"/>
      <c r="B26" s="44" t="s">
        <v>50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51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x14ac:dyDescent="0.25">
      <c r="A28" s="74"/>
      <c r="B28" s="44" t="s">
        <v>42</v>
      </c>
      <c r="C28" s="66">
        <f t="shared" ref="C28:C46" si="2">SUM(E28:H28)</f>
        <v>421122</v>
      </c>
      <c r="D28" s="67"/>
      <c r="E28" s="66"/>
      <c r="F28" s="66"/>
      <c r="G28" s="66">
        <v>62935</v>
      </c>
      <c r="H28" s="66">
        <v>358187</v>
      </c>
      <c r="I28" s="56"/>
      <c r="J28" s="56"/>
      <c r="K28" s="56"/>
      <c r="L28" s="56"/>
    </row>
    <row r="29" spans="1:12" s="60" customFormat="1" ht="31.5" x14ac:dyDescent="0.25">
      <c r="A29" s="74"/>
      <c r="B29" s="44" t="s">
        <v>52</v>
      </c>
      <c r="C29" s="66">
        <f t="shared" si="2"/>
        <v>293031</v>
      </c>
      <c r="D29" s="67"/>
      <c r="E29" s="66"/>
      <c r="F29" s="66"/>
      <c r="G29" s="66">
        <v>161159</v>
      </c>
      <c r="H29" s="66">
        <v>131872</v>
      </c>
      <c r="I29" s="86"/>
      <c r="J29" s="56"/>
      <c r="K29" s="56"/>
      <c r="L29" s="56"/>
    </row>
    <row r="30" spans="1:12" s="60" customFormat="1" ht="31.5" x14ac:dyDescent="0.25">
      <c r="A30" s="74"/>
      <c r="B30" s="44" t="s">
        <v>53</v>
      </c>
      <c r="C30" s="66">
        <f t="shared" si="2"/>
        <v>7579</v>
      </c>
      <c r="D30" s="67"/>
      <c r="E30" s="66"/>
      <c r="F30" s="66"/>
      <c r="G30" s="66"/>
      <c r="H30" s="66">
        <v>7579</v>
      </c>
      <c r="I30" s="56"/>
      <c r="J30" s="56"/>
      <c r="K30" s="56"/>
      <c r="L30" s="56"/>
    </row>
    <row r="31" spans="1:12" s="60" customFormat="1" ht="31.5" x14ac:dyDescent="0.25">
      <c r="A31" s="74"/>
      <c r="B31" s="44" t="s">
        <v>79</v>
      </c>
      <c r="C31" s="66">
        <f t="shared" si="2"/>
        <v>4998</v>
      </c>
      <c r="D31" s="67"/>
      <c r="E31" s="66"/>
      <c r="F31" s="66"/>
      <c r="G31" s="66">
        <v>2340</v>
      </c>
      <c r="H31" s="66">
        <v>2658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54</v>
      </c>
      <c r="C32" s="66">
        <f t="shared" si="2"/>
        <v>304908</v>
      </c>
      <c r="D32" s="67"/>
      <c r="E32" s="66"/>
      <c r="F32" s="66"/>
      <c r="G32" s="66">
        <v>93325</v>
      </c>
      <c r="H32" s="66">
        <v>211583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55</v>
      </c>
      <c r="C33" s="66">
        <f t="shared" si="2"/>
        <v>159892</v>
      </c>
      <c r="D33" s="67"/>
      <c r="E33" s="66"/>
      <c r="F33" s="66"/>
      <c r="G33" s="66">
        <v>85911</v>
      </c>
      <c r="H33" s="66">
        <v>73981</v>
      </c>
      <c r="I33" s="56"/>
      <c r="J33" s="56"/>
      <c r="K33" s="56"/>
      <c r="L33" s="56"/>
    </row>
    <row r="34" spans="1:12" s="60" customFormat="1" ht="15.75" x14ac:dyDescent="0.25">
      <c r="A34" s="74" t="s">
        <v>39</v>
      </c>
      <c r="B34" s="43" t="s">
        <v>48</v>
      </c>
      <c r="C34" s="66">
        <f t="shared" si="2"/>
        <v>1719829</v>
      </c>
      <c r="D34" s="67"/>
      <c r="E34" s="66">
        <f>SUM(E35:E42)</f>
        <v>0</v>
      </c>
      <c r="F34" s="66">
        <f>SUM(F35:F42)</f>
        <v>0</v>
      </c>
      <c r="G34" s="66">
        <f>SUM(G35:G42)</f>
        <v>81913</v>
      </c>
      <c r="H34" s="66">
        <f>SUM(H35:H42)</f>
        <v>1637916</v>
      </c>
      <c r="I34" s="56"/>
      <c r="J34" s="56"/>
      <c r="K34" s="56"/>
      <c r="L34" s="56"/>
    </row>
    <row r="35" spans="1:12" s="60" customFormat="1" ht="31.5" x14ac:dyDescent="0.25">
      <c r="A35" s="74"/>
      <c r="B35" s="44" t="s">
        <v>56</v>
      </c>
      <c r="C35" s="66">
        <f t="shared" si="2"/>
        <v>591244</v>
      </c>
      <c r="D35" s="67"/>
      <c r="E35" s="66"/>
      <c r="F35" s="66"/>
      <c r="G35" s="66">
        <v>375</v>
      </c>
      <c r="H35" s="66">
        <v>590869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84</v>
      </c>
      <c r="C36" s="66">
        <f t="shared" si="2"/>
        <v>487432</v>
      </c>
      <c r="D36" s="67"/>
      <c r="E36" s="66"/>
      <c r="F36" s="66"/>
      <c r="G36" s="66">
        <v>1014</v>
      </c>
      <c r="H36" s="66">
        <v>486418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57</v>
      </c>
      <c r="C37" s="66">
        <f t="shared" si="2"/>
        <v>71014</v>
      </c>
      <c r="D37" s="67"/>
      <c r="E37" s="66"/>
      <c r="F37" s="66"/>
      <c r="G37" s="66">
        <v>400</v>
      </c>
      <c r="H37" s="66">
        <v>70614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80</v>
      </c>
      <c r="C38" s="66">
        <f t="shared" si="2"/>
        <v>164586</v>
      </c>
      <c r="D38" s="67"/>
      <c r="E38" s="66"/>
      <c r="F38" s="66"/>
      <c r="G38" s="66">
        <v>553</v>
      </c>
      <c r="H38" s="66">
        <v>164033</v>
      </c>
      <c r="I38" s="85"/>
      <c r="J38" s="56"/>
      <c r="K38" s="56"/>
      <c r="L38" s="56"/>
    </row>
    <row r="39" spans="1:12" s="60" customFormat="1" ht="31.5" x14ac:dyDescent="0.25">
      <c r="A39" s="74"/>
      <c r="B39" s="44" t="s">
        <v>59</v>
      </c>
      <c r="C39" s="66">
        <f t="shared" si="2"/>
        <v>24460</v>
      </c>
      <c r="D39" s="67"/>
      <c r="E39" s="66"/>
      <c r="F39" s="66"/>
      <c r="G39" s="66">
        <v>0</v>
      </c>
      <c r="H39" s="66">
        <v>24460</v>
      </c>
      <c r="I39" s="56"/>
      <c r="J39" s="56"/>
      <c r="K39" s="56"/>
      <c r="L39" s="56"/>
    </row>
    <row r="40" spans="1:12" s="60" customFormat="1" ht="31.5" x14ac:dyDescent="0.25">
      <c r="A40" s="74"/>
      <c r="B40" s="44" t="s">
        <v>60</v>
      </c>
      <c r="C40" s="66">
        <f t="shared" si="2"/>
        <v>13846</v>
      </c>
      <c r="D40" s="67"/>
      <c r="E40" s="66"/>
      <c r="F40" s="66"/>
      <c r="G40" s="66">
        <v>1960</v>
      </c>
      <c r="H40" s="66">
        <v>11886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81</v>
      </c>
      <c r="C41" s="66">
        <f t="shared" si="2"/>
        <v>191747</v>
      </c>
      <c r="D41" s="67"/>
      <c r="E41" s="66"/>
      <c r="F41" s="66"/>
      <c r="G41" s="66">
        <v>63383</v>
      </c>
      <c r="H41" s="66">
        <v>128364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62</v>
      </c>
      <c r="C42" s="66">
        <f t="shared" si="2"/>
        <v>175500</v>
      </c>
      <c r="D42" s="67"/>
      <c r="E42" s="66"/>
      <c r="F42" s="66"/>
      <c r="G42" s="66">
        <v>14228</v>
      </c>
      <c r="H42" s="66">
        <v>161272</v>
      </c>
      <c r="I42" s="56"/>
      <c r="J42" s="56"/>
      <c r="K42" s="56"/>
      <c r="L42" s="56"/>
    </row>
    <row r="43" spans="1:12" s="60" customFormat="1" ht="15.75" x14ac:dyDescent="0.25">
      <c r="A43" s="74" t="s">
        <v>40</v>
      </c>
      <c r="B43" s="45" t="s">
        <v>47</v>
      </c>
      <c r="C43" s="66">
        <f t="shared" si="2"/>
        <v>2911359</v>
      </c>
      <c r="D43" s="67"/>
      <c r="E43" s="66">
        <f>SUM(E44:E51)</f>
        <v>0</v>
      </c>
      <c r="F43" s="66">
        <f>SUM(F44:F51)</f>
        <v>0</v>
      </c>
      <c r="G43" s="66">
        <f>SUM(G44:G51)</f>
        <v>487583</v>
      </c>
      <c r="H43" s="66">
        <f>SUM(H44:H51)</f>
        <v>2423776</v>
      </c>
      <c r="I43" s="56"/>
      <c r="J43" s="56"/>
      <c r="K43" s="56"/>
      <c r="L43" s="56"/>
    </row>
    <row r="44" spans="1:12" s="60" customFormat="1" ht="31.5" x14ac:dyDescent="0.25">
      <c r="A44" s="74"/>
      <c r="B44" s="44" t="s">
        <v>50</v>
      </c>
      <c r="C44" s="66">
        <f t="shared" si="2"/>
        <v>591244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375</v>
      </c>
      <c r="H44" s="66">
        <f t="shared" si="3"/>
        <v>590869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51</v>
      </c>
      <c r="C45" s="66">
        <f t="shared" si="2"/>
        <v>487432</v>
      </c>
      <c r="D45" s="67"/>
      <c r="E45" s="66">
        <f t="shared" si="3"/>
        <v>0</v>
      </c>
      <c r="F45" s="66">
        <f t="shared" si="3"/>
        <v>0</v>
      </c>
      <c r="G45" s="66">
        <f t="shared" si="3"/>
        <v>1014</v>
      </c>
      <c r="H45" s="66">
        <f t="shared" si="3"/>
        <v>486418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63</v>
      </c>
      <c r="C46" s="66">
        <f t="shared" si="2"/>
        <v>492136</v>
      </c>
      <c r="D46" s="67"/>
      <c r="E46" s="66">
        <f t="shared" si="3"/>
        <v>0</v>
      </c>
      <c r="F46" s="66">
        <f t="shared" si="3"/>
        <v>0</v>
      </c>
      <c r="G46" s="66">
        <f t="shared" si="3"/>
        <v>63335</v>
      </c>
      <c r="H46" s="66">
        <f t="shared" si="3"/>
        <v>428801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58</v>
      </c>
      <c r="C47" s="66">
        <f t="shared" ref="C47:C54" si="4">SUM(E47:H47)</f>
        <v>457617</v>
      </c>
      <c r="D47" s="67"/>
      <c r="E47" s="66">
        <f t="shared" si="3"/>
        <v>0</v>
      </c>
      <c r="F47" s="66">
        <f t="shared" si="3"/>
        <v>0</v>
      </c>
      <c r="G47" s="66">
        <f t="shared" si="3"/>
        <v>161712</v>
      </c>
      <c r="H47" s="66">
        <f t="shared" si="3"/>
        <v>295905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64</v>
      </c>
      <c r="C48" s="66">
        <f t="shared" si="4"/>
        <v>32039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32039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65</v>
      </c>
      <c r="C49" s="66">
        <f t="shared" si="4"/>
        <v>18844</v>
      </c>
      <c r="D49" s="67"/>
      <c r="E49" s="66">
        <f t="shared" si="3"/>
        <v>0</v>
      </c>
      <c r="F49" s="66">
        <f t="shared" si="3"/>
        <v>0</v>
      </c>
      <c r="G49" s="66">
        <f t="shared" si="3"/>
        <v>4300</v>
      </c>
      <c r="H49" s="66">
        <f t="shared" si="3"/>
        <v>14544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61</v>
      </c>
      <c r="C50" s="66">
        <f t="shared" si="4"/>
        <v>496655</v>
      </c>
      <c r="D50" s="67"/>
      <c r="E50" s="66">
        <f t="shared" si="3"/>
        <v>0</v>
      </c>
      <c r="F50" s="66">
        <f t="shared" si="3"/>
        <v>0</v>
      </c>
      <c r="G50" s="66">
        <f t="shared" si="3"/>
        <v>156708</v>
      </c>
      <c r="H50" s="66">
        <f t="shared" si="3"/>
        <v>339947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66</v>
      </c>
      <c r="C51" s="66">
        <f t="shared" si="4"/>
        <v>335392</v>
      </c>
      <c r="D51" s="67"/>
      <c r="E51" s="66">
        <f t="shared" si="3"/>
        <v>0</v>
      </c>
      <c r="F51" s="66">
        <f t="shared" si="3"/>
        <v>0</v>
      </c>
      <c r="G51" s="66">
        <f t="shared" si="3"/>
        <v>100139</v>
      </c>
      <c r="H51" s="66">
        <f t="shared" si="3"/>
        <v>235253</v>
      </c>
      <c r="I51" s="56"/>
      <c r="J51" s="56"/>
      <c r="K51" s="56"/>
      <c r="L51" s="56"/>
    </row>
    <row r="52" spans="1:12" s="60" customFormat="1" ht="15.75" x14ac:dyDescent="0.25">
      <c r="A52" s="74" t="s">
        <v>41</v>
      </c>
      <c r="B52" s="43" t="s">
        <v>67</v>
      </c>
      <c r="C52" s="66">
        <f t="shared" si="4"/>
        <v>190850</v>
      </c>
      <c r="D52" s="67"/>
      <c r="E52" s="66">
        <f>SUM(E53:E60)</f>
        <v>0</v>
      </c>
      <c r="F52" s="66">
        <f>SUM(F53:F60)</f>
        <v>0</v>
      </c>
      <c r="G52" s="66">
        <f>SUM(G53:G60)</f>
        <v>188004</v>
      </c>
      <c r="H52" s="66">
        <f>SUM(H53:H60)</f>
        <v>2846</v>
      </c>
      <c r="I52" s="56"/>
      <c r="J52" s="56"/>
      <c r="K52" s="56"/>
      <c r="L52" s="56"/>
    </row>
    <row r="53" spans="1:12" s="60" customFormat="1" ht="47.25" x14ac:dyDescent="0.25">
      <c r="A53" s="74"/>
      <c r="B53" s="39" t="s">
        <v>70</v>
      </c>
      <c r="C53" s="66">
        <f t="shared" si="4"/>
        <v>94091</v>
      </c>
      <c r="D53" s="67"/>
      <c r="E53" s="66"/>
      <c r="F53" s="66"/>
      <c r="G53" s="66">
        <v>93471</v>
      </c>
      <c r="H53" s="66">
        <v>620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86</v>
      </c>
      <c r="C54" s="66">
        <f t="shared" si="4"/>
        <v>79722</v>
      </c>
      <c r="D54" s="67"/>
      <c r="E54" s="66"/>
      <c r="F54" s="66"/>
      <c r="G54" s="66">
        <v>79722</v>
      </c>
      <c r="H54" s="66">
        <v>0</v>
      </c>
      <c r="I54" s="56"/>
      <c r="J54" s="56"/>
      <c r="K54" s="56"/>
      <c r="L54" s="56"/>
    </row>
    <row r="55" spans="1:12" s="60" customFormat="1" ht="31.5" hidden="1" customHeight="1" x14ac:dyDescent="0.25">
      <c r="A55" s="74"/>
      <c r="B55" s="39" t="s">
        <v>71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72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 x14ac:dyDescent="0.25">
      <c r="A57" s="74"/>
      <c r="B57" s="39" t="s">
        <v>73</v>
      </c>
      <c r="C57" s="66">
        <f>SUM(E57:H57)</f>
        <v>397</v>
      </c>
      <c r="D57" s="67"/>
      <c r="E57" s="66"/>
      <c r="F57" s="66"/>
      <c r="G57" s="66">
        <v>0</v>
      </c>
      <c r="H57" s="66">
        <v>397</v>
      </c>
      <c r="I57" s="56"/>
      <c r="J57" s="56"/>
      <c r="K57" s="56"/>
      <c r="L57" s="56"/>
    </row>
    <row r="58" spans="1:12" s="60" customFormat="1" ht="15.75" x14ac:dyDescent="0.25">
      <c r="A58" s="74"/>
      <c r="B58" s="39" t="s">
        <v>74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63" x14ac:dyDescent="0.25">
      <c r="A59" s="74"/>
      <c r="B59" s="39" t="s">
        <v>95</v>
      </c>
      <c r="C59" s="66">
        <f>SUM(E59:H59)</f>
        <v>220</v>
      </c>
      <c r="D59" s="67"/>
      <c r="E59" s="66"/>
      <c r="F59" s="66"/>
      <c r="G59" s="66">
        <v>220</v>
      </c>
      <c r="H59" s="66"/>
      <c r="I59" s="56"/>
      <c r="J59" s="56"/>
      <c r="K59" s="56"/>
      <c r="L59" s="56"/>
    </row>
    <row r="60" spans="1:12" s="60" customFormat="1" ht="78.75" x14ac:dyDescent="0.25">
      <c r="A60" s="74"/>
      <c r="B60" s="39" t="s">
        <v>75</v>
      </c>
      <c r="C60" s="66">
        <f>SUM(E60:H60)</f>
        <v>16420</v>
      </c>
      <c r="D60" s="67"/>
      <c r="E60" s="66"/>
      <c r="F60" s="66"/>
      <c r="G60" s="66">
        <v>14591</v>
      </c>
      <c r="H60" s="66">
        <v>1829</v>
      </c>
      <c r="I60" s="56"/>
      <c r="J60" s="56"/>
      <c r="K60" s="56"/>
      <c r="L60" s="56"/>
    </row>
    <row r="61" spans="1:12" s="60" customFormat="1" ht="15.75" x14ac:dyDescent="0.25">
      <c r="A61" s="68" t="s">
        <v>18</v>
      </c>
      <c r="B61" s="77" t="s">
        <v>11</v>
      </c>
      <c r="C61" s="65">
        <f>SUM(E61:H61)</f>
        <v>184449</v>
      </c>
      <c r="D61" s="67"/>
      <c r="E61" s="65">
        <f>E63+E65</f>
        <v>0</v>
      </c>
      <c r="F61" s="65">
        <f>F63+F65</f>
        <v>0</v>
      </c>
      <c r="G61" s="65">
        <f>G63+G65</f>
        <v>182490</v>
      </c>
      <c r="H61" s="65">
        <f>H63+H65</f>
        <v>1959</v>
      </c>
      <c r="I61" s="56"/>
      <c r="J61" s="56"/>
      <c r="K61" s="56"/>
      <c r="L61" s="56"/>
    </row>
    <row r="62" spans="1:12" s="60" customFormat="1" ht="15.75" x14ac:dyDescent="0.25">
      <c r="A62" s="68"/>
      <c r="B62" s="39" t="s">
        <v>36</v>
      </c>
      <c r="C62" s="65"/>
      <c r="D62" s="67"/>
      <c r="E62" s="65"/>
      <c r="F62" s="65"/>
      <c r="G62" s="65"/>
      <c r="H62" s="65"/>
      <c r="I62" s="56"/>
      <c r="J62" s="56"/>
      <c r="K62" s="56"/>
      <c r="L62" s="56"/>
    </row>
    <row r="63" spans="1:12" s="60" customFormat="1" ht="15.75" x14ac:dyDescent="0.25">
      <c r="A63" s="64" t="s">
        <v>22</v>
      </c>
      <c r="B63" s="39" t="s">
        <v>82</v>
      </c>
      <c r="C63" s="65">
        <f>SUM(E63:H63)</f>
        <v>166970</v>
      </c>
      <c r="D63" s="67"/>
      <c r="E63" s="65"/>
      <c r="F63" s="65"/>
      <c r="G63" s="65">
        <v>166970</v>
      </c>
      <c r="H63" s="65"/>
      <c r="I63" s="56"/>
      <c r="J63" s="56"/>
      <c r="K63" s="56"/>
      <c r="L63" s="56"/>
    </row>
    <row r="64" spans="1:12" s="60" customFormat="1" ht="18" hidden="1" customHeight="1" x14ac:dyDescent="0.25">
      <c r="A64" s="64"/>
      <c r="B64" s="39" t="s">
        <v>83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customHeight="1" x14ac:dyDescent="0.25">
      <c r="A65" s="64" t="s">
        <v>23</v>
      </c>
      <c r="B65" s="39" t="s">
        <v>94</v>
      </c>
      <c r="C65" s="65">
        <f t="shared" si="0"/>
        <v>17479</v>
      </c>
      <c r="D65" s="67"/>
      <c r="E65" s="65"/>
      <c r="F65" s="65"/>
      <c r="G65" s="65">
        <v>15520</v>
      </c>
      <c r="H65" s="65">
        <v>1959</v>
      </c>
      <c r="I65" s="56"/>
      <c r="J65" s="56"/>
      <c r="K65" s="56"/>
      <c r="L65" s="56"/>
    </row>
    <row r="66" spans="1:12" s="60" customFormat="1" ht="21.75" hidden="1" customHeight="1" x14ac:dyDescent="0.25">
      <c r="A66" s="64"/>
      <c r="B66" s="39" t="s">
        <v>33</v>
      </c>
      <c r="C66" s="65">
        <f t="shared" si="0"/>
        <v>0</v>
      </c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26.25" hidden="1" customHeight="1" x14ac:dyDescent="0.25">
      <c r="A67" s="68" t="s">
        <v>9</v>
      </c>
      <c r="B67" s="39"/>
      <c r="C67" s="65"/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7" hidden="1" customHeight="1" x14ac:dyDescent="0.25">
      <c r="A68" s="72" t="s">
        <v>7</v>
      </c>
      <c r="B68" s="46" t="s">
        <v>25</v>
      </c>
      <c r="C68" s="78">
        <f t="shared" si="0"/>
        <v>0</v>
      </c>
      <c r="D68" s="79"/>
      <c r="E68" s="78">
        <f>SUM(E70:E71)</f>
        <v>0</v>
      </c>
      <c r="F68" s="78">
        <f>SUM(F70:F71)</f>
        <v>0</v>
      </c>
      <c r="G68" s="78">
        <f>SUM(G70:G71)</f>
        <v>0</v>
      </c>
      <c r="H68" s="78">
        <f>SUM(H70:H71)</f>
        <v>0</v>
      </c>
      <c r="I68" s="56"/>
      <c r="J68" s="56"/>
      <c r="K68" s="56"/>
      <c r="L68" s="56"/>
    </row>
    <row r="69" spans="1:12" s="53" customFormat="1" ht="27.75" hidden="1" customHeight="1" x14ac:dyDescent="0.25">
      <c r="A69" s="68"/>
      <c r="B69" s="37" t="s">
        <v>1</v>
      </c>
      <c r="C69" s="75"/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32.25" hidden="1" customHeight="1" x14ac:dyDescent="0.25">
      <c r="A70" s="64" t="s">
        <v>28</v>
      </c>
      <c r="B70" s="41" t="s">
        <v>26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26.25" hidden="1" customHeight="1" x14ac:dyDescent="0.25">
      <c r="A71" s="64" t="s">
        <v>29</v>
      </c>
      <c r="B71" s="41" t="s">
        <v>27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15.75" x14ac:dyDescent="0.25">
      <c r="A72" s="68" t="s">
        <v>9</v>
      </c>
      <c r="B72" s="39"/>
      <c r="C72" s="75"/>
      <c r="D72" s="67"/>
      <c r="E72" s="75"/>
      <c r="F72" s="75"/>
      <c r="G72" s="75"/>
      <c r="H72" s="75"/>
      <c r="I72" s="52"/>
      <c r="J72" s="52"/>
      <c r="K72" s="52"/>
      <c r="L72" s="52"/>
    </row>
    <row r="73" spans="1:12" s="60" customFormat="1" ht="15.75" x14ac:dyDescent="0.25">
      <c r="A73" s="72" t="s">
        <v>30</v>
      </c>
      <c r="B73" s="46" t="s">
        <v>24</v>
      </c>
      <c r="C73" s="73">
        <f>C9-C22-C68</f>
        <v>1087042</v>
      </c>
      <c r="D73" s="63"/>
      <c r="E73" s="73"/>
      <c r="F73" s="73"/>
      <c r="G73" s="73"/>
      <c r="H73" s="73"/>
      <c r="I73" s="56"/>
      <c r="J73" s="56"/>
      <c r="K73" s="56"/>
      <c r="L73" s="56"/>
    </row>
    <row r="74" spans="1:12" x14ac:dyDescent="0.3">
      <c r="C74" s="11"/>
    </row>
    <row r="75" spans="1:12" x14ac:dyDescent="0.3">
      <c r="A75" s="12" t="s">
        <v>32</v>
      </c>
      <c r="B75" s="30"/>
      <c r="C75" s="12" t="s">
        <v>89</v>
      </c>
      <c r="D75" s="13"/>
      <c r="G75" s="15"/>
      <c r="H75" s="14"/>
      <c r="I75" s="16"/>
      <c r="J75" s="17"/>
      <c r="K75" s="16"/>
      <c r="L75" s="18"/>
    </row>
    <row r="76" spans="1:12" x14ac:dyDescent="0.3">
      <c r="A76" s="12" t="s">
        <v>85</v>
      </c>
      <c r="B76" s="30"/>
      <c r="C76" s="12"/>
      <c r="D76" s="13"/>
      <c r="G76" s="15"/>
      <c r="H76" s="14"/>
      <c r="I76" s="16"/>
      <c r="J76" s="17"/>
      <c r="K76" s="16"/>
      <c r="L76" s="18"/>
    </row>
    <row r="77" spans="1:12" x14ac:dyDescent="0.3">
      <c r="A77" s="12"/>
      <c r="B77" s="30"/>
      <c r="C77" s="12"/>
      <c r="D77" s="13"/>
      <c r="G77" s="15"/>
      <c r="H77" s="14"/>
      <c r="I77" s="16"/>
      <c r="J77" s="17"/>
      <c r="K77" s="16"/>
      <c r="L77" s="18"/>
    </row>
    <row r="78" spans="1:12" ht="15" customHeight="1" x14ac:dyDescent="0.3">
      <c r="A78" s="14"/>
      <c r="B78" s="22" t="s">
        <v>69</v>
      </c>
      <c r="C78" s="15"/>
      <c r="D78" s="13"/>
      <c r="F78" s="19" t="s">
        <v>87</v>
      </c>
      <c r="G78" s="15"/>
      <c r="H78" s="15"/>
      <c r="I78" s="20"/>
      <c r="J78" s="17"/>
      <c r="K78" s="20"/>
      <c r="L78" s="18"/>
    </row>
    <row r="79" spans="1:12" x14ac:dyDescent="0.3">
      <c r="A79" s="13" t="s">
        <v>68</v>
      </c>
      <c r="B79" s="31"/>
      <c r="C79" s="13" t="s">
        <v>93</v>
      </c>
      <c r="D79" s="13"/>
      <c r="F79" s="21"/>
      <c r="G79" s="15"/>
      <c r="H79" s="22"/>
      <c r="I79" s="23"/>
      <c r="J79" s="24"/>
      <c r="K79" s="23"/>
      <c r="L79" s="25"/>
    </row>
    <row r="80" spans="1:12" x14ac:dyDescent="0.3">
      <c r="A80" s="26" t="s">
        <v>43</v>
      </c>
      <c r="B80" s="15"/>
      <c r="C80" s="26" t="s">
        <v>43</v>
      </c>
      <c r="D80" s="13"/>
      <c r="F80" s="26"/>
      <c r="G80" s="15"/>
      <c r="H80" s="14"/>
      <c r="I80" s="27"/>
      <c r="J80" s="28"/>
      <c r="K80" s="27"/>
      <c r="L80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2019-01-06T12:24:51Z</cp:lastPrinted>
  <dcterms:created xsi:type="dcterms:W3CDTF">2006-02-14T09:13:21Z</dcterms:created>
  <dcterms:modified xsi:type="dcterms:W3CDTF">2020-01-13T07:05:02Z</dcterms:modified>
</cp:coreProperties>
</file>