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11" activeTab="11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3" state="hidden" r:id="rId6"/>
    <sheet name="июль 2019" sheetId="14" state="hidden" r:id="rId7"/>
    <sheet name="август 2019" sheetId="15" state="hidden" r:id="rId8"/>
    <sheet name="сентябрь 2019" sheetId="16" state="hidden" r:id="rId9"/>
    <sheet name="октябрь 2019" sheetId="18" state="hidden" r:id="rId10"/>
    <sheet name="ноябрь 2019" sheetId="19" state="hidden" r:id="rId11"/>
    <sheet name="декабрь 2019" sheetId="20" r:id="rId12"/>
  </sheets>
  <definedNames>
    <definedName name="_xlnm.Print_Area" localSheetId="7">'август 2019'!$A$1:$H$26</definedName>
    <definedName name="_xlnm.Print_Area" localSheetId="3">'апрель 2019'!$A$1:$H$26</definedName>
    <definedName name="_xlnm.Print_Area" localSheetId="11">'декабрь 2019'!$A$1:$H$26</definedName>
    <definedName name="_xlnm.Print_Area" localSheetId="6">'июль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0">'ноябрь 2019'!$A$1:$H$26</definedName>
    <definedName name="_xlnm.Print_Area" localSheetId="9">'октябрь 2019'!$A$1:$H$26</definedName>
    <definedName name="_xlnm.Print_Area" localSheetId="8">'сентябрь 2019'!$A$1:$H$26</definedName>
    <definedName name="_xlnm.Print_Area" localSheetId="1">'февраль 2019'!$A$1:$H$26</definedName>
    <definedName name="_xlnm.Print_Area" localSheetId="0">'январь 2019'!$A$1:$H$26</definedName>
  </definedNames>
  <calcPr calcId="145621"/>
</workbook>
</file>

<file path=xl/calcChain.xml><?xml version="1.0" encoding="utf-8"?>
<calcChain xmlns="http://schemas.openxmlformats.org/spreadsheetml/2006/main">
  <c r="F8" i="20" l="1"/>
  <c r="C8" i="20"/>
  <c r="F7" i="20"/>
  <c r="C7" i="20"/>
  <c r="G11" i="20"/>
  <c r="F11" i="20"/>
  <c r="D11" i="20"/>
  <c r="C11" i="20"/>
  <c r="F8" i="19" l="1"/>
  <c r="F7" i="19"/>
  <c r="C8" i="19"/>
  <c r="C7" i="19"/>
  <c r="G11" i="19"/>
  <c r="D11" i="19"/>
  <c r="F11" i="19"/>
  <c r="C11" i="19"/>
  <c r="F8" i="18" l="1"/>
  <c r="C8" i="18"/>
  <c r="C11" i="18"/>
  <c r="F7" i="18"/>
  <c r="C7" i="18"/>
  <c r="F11" i="18"/>
  <c r="F8" i="16" l="1"/>
  <c r="F7" i="16"/>
  <c r="C8" i="16"/>
  <c r="C7" i="16"/>
  <c r="F11" i="16"/>
  <c r="C11" i="16"/>
  <c r="F11" i="15" l="1"/>
  <c r="C11" i="15"/>
  <c r="F7" i="15"/>
  <c r="C7" i="15"/>
  <c r="F8" i="15"/>
  <c r="C8" i="15"/>
  <c r="F11" i="14" l="1"/>
  <c r="C11" i="14"/>
  <c r="F8" i="14"/>
  <c r="C8" i="14"/>
  <c r="F7" i="14"/>
  <c r="C7" i="14"/>
  <c r="F8" i="13" l="1"/>
  <c r="F7" i="13"/>
  <c r="C8" i="13"/>
  <c r="C7" i="13"/>
  <c r="F11" i="13"/>
  <c r="C11" i="13"/>
  <c r="F7" i="12" l="1"/>
  <c r="C7" i="12"/>
  <c r="F8" i="12" l="1"/>
  <c r="C8" i="12"/>
  <c r="F8" i="11"/>
  <c r="F7" i="11"/>
  <c r="C8" i="11"/>
  <c r="C7" i="11"/>
  <c r="F11" i="12" l="1"/>
  <c r="C11" i="12"/>
  <c r="F11" i="11" l="1"/>
  <c r="C11" i="11"/>
  <c r="F11" i="10" l="1"/>
  <c r="C11" i="10"/>
  <c r="F8" i="10"/>
  <c r="C8" i="10"/>
  <c r="F7" i="10"/>
  <c r="C7" i="10"/>
  <c r="F7" i="9" l="1"/>
  <c r="C7" i="9"/>
  <c r="F11" i="9"/>
  <c r="F8" i="9"/>
  <c r="C11" i="9"/>
  <c r="C8" i="9"/>
</calcChain>
</file>

<file path=xl/sharedStrings.xml><?xml version="1.0" encoding="utf-8"?>
<sst xmlns="http://schemas.openxmlformats.org/spreadsheetml/2006/main" count="360" uniqueCount="34">
  <si>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</si>
  <si>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</si>
  <si>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</si>
  <si>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</si>
  <si>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</si>
  <si>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</si>
  <si>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</si>
  <si>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</si>
  <si>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</si>
  <si>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</si>
  <si>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</si>
  <si>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</si>
  <si>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</si>
  <si>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</si>
  <si>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</si>
  <si>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</si>
  <si>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</si>
  <si>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</si>
  <si>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</si>
  <si>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</si>
  <si>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</si>
  <si>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</si>
  <si>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</si>
  <si>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</si>
  <si>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</si>
  <si>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</si>
  <si>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</si>
  <si>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ИНФОРМАЦИЯ
о поданных заявках на технологическое присоединение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</si>
  <si>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</si>
  <si>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январь-август 2019 года</t>
  </si>
  <si>
    <t>ИНФОРМАЦИЯ
о поданных заявках на технологическое присоединение ООО ЭСК "Энергия"
за январь-сентябрь 2019 года</t>
  </si>
  <si>
    <t>ИНФОРМАЦИЯ
о поданных заявках на технологическое присоединение ООО ЭСК "Энергия"
за январь-октябрь 2019 года</t>
  </si>
  <si>
    <t>ИНФОРМАЦИЯ
о поданных заявках на технологическое присоединение ООО ЭСК "Энергия"
за январь-ноябрь 2019 года</t>
  </si>
  <si>
    <t>ИНФОРМАЦИЯ
о поданных заявках на технологическое присоединение ООО ЭСК "Энергия"
за январь-декабрь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</si>
</sst>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19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3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3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3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3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3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3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3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3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3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3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3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3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3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3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3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3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20</v>
      </c>
      <c r="B26" s="21"/>
      <c r="C26" s="21"/>
      <c r="D26" s="21"/>
      <c r="E26" s="21"/>
      <c r="F26" s="21"/>
      <c r="G26" s="21"/>
      <c r="H26" s="21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31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6" t="s">
        <v>0</v>
      </c>
      <c r="D4" s="16" t="s">
        <v>1</v>
      </c>
      <c r="E4" s="16" t="s">
        <v>4</v>
      </c>
      <c r="F4" s="16" t="s">
        <v>0</v>
      </c>
      <c r="G4" s="16" t="s">
        <v>1</v>
      </c>
      <c r="H4" s="16" t="s">
        <v>4</v>
      </c>
    </row>
    <row r="5" spans="1:13" x14ac:dyDescent="0.3">
      <c r="A5" s="16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'сентябрь 2019'!C7+21</f>
        <v>215</v>
      </c>
      <c r="D7" s="5"/>
      <c r="E7" s="5"/>
      <c r="F7" s="10">
        <f>'сентябрь 2019'!F7+269</f>
        <v>3438</v>
      </c>
      <c r="G7" s="5"/>
      <c r="H7" s="5"/>
    </row>
    <row r="8" spans="1:13" x14ac:dyDescent="0.3">
      <c r="A8" s="16">
        <v>2</v>
      </c>
      <c r="B8" s="5" t="s">
        <v>8</v>
      </c>
      <c r="C8" s="5">
        <f>'сентябрь 2019'!C8+3</f>
        <v>22</v>
      </c>
      <c r="D8" s="5"/>
      <c r="E8" s="5"/>
      <c r="F8" s="10">
        <f>'сентябрь 2019'!F8+105</f>
        <v>1135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6">
        <v>3</v>
      </c>
      <c r="B11" s="5" t="s">
        <v>10</v>
      </c>
      <c r="C11" s="5">
        <f>'сентябрь 2019'!C11</f>
        <v>4</v>
      </c>
      <c r="D11" s="5">
        <v>1</v>
      </c>
      <c r="E11" s="5"/>
      <c r="F11" s="10">
        <f>'сентябрь 2019'!F11</f>
        <v>1575</v>
      </c>
      <c r="G11" s="10"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6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6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6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D16" sqref="D1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32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7" t="s">
        <v>0</v>
      </c>
      <c r="D4" s="17" t="s">
        <v>1</v>
      </c>
      <c r="E4" s="17" t="s">
        <v>4</v>
      </c>
      <c r="F4" s="17" t="s">
        <v>0</v>
      </c>
      <c r="G4" s="17" t="s">
        <v>1</v>
      </c>
      <c r="H4" s="17" t="s">
        <v>4</v>
      </c>
    </row>
    <row r="5" spans="1:13" x14ac:dyDescent="0.3">
      <c r="A5" s="17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'октябрь 2019'!C7+22</f>
        <v>237</v>
      </c>
      <c r="D7" s="5"/>
      <c r="E7" s="5"/>
      <c r="F7" s="10">
        <f>'октябрь 2019'!F7+307</f>
        <v>3745</v>
      </c>
      <c r="G7" s="5"/>
      <c r="H7" s="5"/>
    </row>
    <row r="8" spans="1:13" x14ac:dyDescent="0.3">
      <c r="A8" s="17">
        <v>2</v>
      </c>
      <c r="B8" s="5" t="s">
        <v>8</v>
      </c>
      <c r="C8" s="5">
        <f>'октябрь 2019'!C8+3</f>
        <v>25</v>
      </c>
      <c r="D8" s="5"/>
      <c r="E8" s="5"/>
      <c r="F8" s="10">
        <f>'октябрь 2019'!F8+90</f>
        <v>1225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7">
        <v>3</v>
      </c>
      <c r="B11" s="5" t="s">
        <v>10</v>
      </c>
      <c r="C11" s="5">
        <f>'октябрь 2019'!C11</f>
        <v>4</v>
      </c>
      <c r="D11" s="5">
        <f>'октябрь 2019'!D11</f>
        <v>1</v>
      </c>
      <c r="E11" s="5"/>
      <c r="F11" s="10">
        <f>'октябрь 2019'!F11</f>
        <v>1575</v>
      </c>
      <c r="G11" s="10">
        <f>'октябрь 2019'!G11</f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7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7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7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Normal="100" zoomScaleSheetLayoutView="100" workbookViewId="0">
      <selection activeCell="C7" sqref="C7:D11"/>
    </sheetView>
  </sheetViews>
  <sheetFormatPr defaultRowHeight="14.4" x14ac:dyDescent="0.3"/>
  <cols>
    <col min="2" max="2" width="42.5546875" customWidth="1"/>
    <col min="7" max="7" width="9.88671875" bestFit="1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33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8" t="s">
        <v>0</v>
      </c>
      <c r="D4" s="18" t="s">
        <v>1</v>
      </c>
      <c r="E4" s="18" t="s">
        <v>4</v>
      </c>
      <c r="F4" s="18" t="s">
        <v>0</v>
      </c>
      <c r="G4" s="18" t="s">
        <v>1</v>
      </c>
      <c r="H4" s="18" t="s">
        <v>4</v>
      </c>
    </row>
    <row r="5" spans="1:13" x14ac:dyDescent="0.3">
      <c r="A5" s="1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'ноябрь 2019'!C7+59</f>
        <v>296</v>
      </c>
      <c r="D7" s="5"/>
      <c r="E7" s="5"/>
      <c r="F7" s="10">
        <f>'ноябрь 2019'!F7+885</f>
        <v>4630</v>
      </c>
      <c r="G7" s="5"/>
      <c r="H7" s="5"/>
    </row>
    <row r="8" spans="1:13" x14ac:dyDescent="0.3">
      <c r="A8" s="18">
        <v>2</v>
      </c>
      <c r="B8" s="5" t="s">
        <v>8</v>
      </c>
      <c r="C8" s="5">
        <f>'ноябрь 2019'!C8+17</f>
        <v>42</v>
      </c>
      <c r="D8" s="5"/>
      <c r="E8" s="5"/>
      <c r="F8" s="10">
        <f>'ноябрь 2019'!F8+555</f>
        <v>1780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8">
        <v>3</v>
      </c>
      <c r="B11" s="5" t="s">
        <v>10</v>
      </c>
      <c r="C11" s="5">
        <f>'ноябрь 2019'!C11</f>
        <v>4</v>
      </c>
      <c r="D11" s="5">
        <f>'ноябрь 2019'!D11</f>
        <v>1</v>
      </c>
      <c r="E11" s="5"/>
      <c r="F11" s="10">
        <f>'ноябрь 2019'!F11</f>
        <v>1575</v>
      </c>
      <c r="G11" s="10">
        <f>'ноябрь 2019'!G11</f>
        <v>400</v>
      </c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2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21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3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3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20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22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3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3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20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23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3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3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20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24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3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3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25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3" zoomScaleNormal="100" zoomScaleSheetLayoutView="100" workbookViewId="0">
      <selection activeCell="A26" sqref="A26:H26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26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3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C7" sqref="C7:C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27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3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'июнь 2019'!C7+85</f>
        <v>158</v>
      </c>
      <c r="D7" s="5"/>
      <c r="E7" s="5"/>
      <c r="F7" s="10">
        <f>'июнь 2019'!F7+1260</f>
        <v>2649</v>
      </c>
      <c r="G7" s="5"/>
      <c r="H7" s="5"/>
    </row>
    <row r="8" spans="1:13" x14ac:dyDescent="0.3">
      <c r="A8" s="13">
        <v>2</v>
      </c>
      <c r="B8" s="5" t="s">
        <v>8</v>
      </c>
      <c r="C8" s="5">
        <f>'июнь 2019'!C8+4</f>
        <v>17</v>
      </c>
      <c r="D8" s="5"/>
      <c r="E8" s="5"/>
      <c r="F8" s="10">
        <f>'июнь 2019'!F8+210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3">
        <v>3</v>
      </c>
      <c r="B11" s="5" t="s">
        <v>10</v>
      </c>
      <c r="C11" s="5">
        <f>'июнь 2019'!C11+1</f>
        <v>3</v>
      </c>
      <c r="D11" s="5"/>
      <c r="E11" s="5"/>
      <c r="F11" s="10">
        <f>'июнь 2019'!F11+600</f>
        <v>1250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29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3">
      <c r="A5" s="14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'июль 2019'!C7+16</f>
        <v>174</v>
      </c>
      <c r="D7" s="5"/>
      <c r="E7" s="5"/>
      <c r="F7" s="10">
        <f>'июль 2019'!F7+230</f>
        <v>2879</v>
      </c>
      <c r="G7" s="5"/>
      <c r="H7" s="5"/>
    </row>
    <row r="8" spans="1:13" x14ac:dyDescent="0.3">
      <c r="A8" s="14">
        <v>2</v>
      </c>
      <c r="B8" s="5" t="s">
        <v>8</v>
      </c>
      <c r="C8" s="5">
        <f>'июль 2019'!C8</f>
        <v>17</v>
      </c>
      <c r="D8" s="5"/>
      <c r="E8" s="5"/>
      <c r="F8" s="10">
        <f>'июль 2019'!F8</f>
        <v>985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4">
        <v>3</v>
      </c>
      <c r="B11" s="5" t="s">
        <v>10</v>
      </c>
      <c r="C11" s="5">
        <f>'июль 2019'!C11+1</f>
        <v>4</v>
      </c>
      <c r="D11" s="5"/>
      <c r="E11" s="5"/>
      <c r="F11" s="10">
        <f>'июль 2019'!F11+325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4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4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4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4" zoomScaleNormal="100" zoomScaleSheetLayoutView="100" workbookViewId="0">
      <selection activeCell="F7" sqref="F7:F13"/>
    </sheetView>
  </sheetViews>
  <sheetFormatPr defaultRowHeight="14.4" x14ac:dyDescent="0.3"/>
  <cols>
    <col min="2" max="2" width="42.5546875" customWidth="1"/>
  </cols>
  <sheetData>
    <row r="1" spans="1:13" ht="77.25" customHeight="1" x14ac:dyDescent="0.3">
      <c r="A1" s="19" t="s">
        <v>15</v>
      </c>
      <c r="B1" s="19"/>
      <c r="C1" s="19"/>
      <c r="D1" s="19"/>
      <c r="E1" s="19"/>
      <c r="F1" s="19"/>
      <c r="G1" s="19"/>
      <c r="H1" s="19"/>
    </row>
    <row r="2" spans="1:13" ht="64.5" customHeight="1" x14ac:dyDescent="0.3">
      <c r="A2" s="20" t="s">
        <v>30</v>
      </c>
      <c r="B2" s="20"/>
      <c r="C2" s="20"/>
      <c r="D2" s="20"/>
      <c r="E2" s="20"/>
      <c r="F2" s="20"/>
      <c r="G2" s="20"/>
      <c r="H2" s="20"/>
    </row>
    <row r="3" spans="1:13" ht="30" customHeight="1" x14ac:dyDescent="0.3">
      <c r="A3" s="23" t="s">
        <v>2</v>
      </c>
      <c r="B3" s="23"/>
      <c r="C3" s="23" t="s">
        <v>16</v>
      </c>
      <c r="D3" s="23"/>
      <c r="E3" s="23"/>
      <c r="F3" s="23" t="s">
        <v>3</v>
      </c>
      <c r="G3" s="23"/>
      <c r="H3" s="23"/>
    </row>
    <row r="4" spans="1:13" ht="28.8" x14ac:dyDescent="0.3">
      <c r="A4" s="23"/>
      <c r="B4" s="23"/>
      <c r="C4" s="15" t="s">
        <v>0</v>
      </c>
      <c r="D4" s="15" t="s">
        <v>1</v>
      </c>
      <c r="E4" s="15" t="s">
        <v>4</v>
      </c>
      <c r="F4" s="15" t="s">
        <v>0</v>
      </c>
      <c r="G4" s="15" t="s">
        <v>1</v>
      </c>
      <c r="H4" s="15" t="s">
        <v>4</v>
      </c>
    </row>
    <row r="5" spans="1:13" x14ac:dyDescent="0.3">
      <c r="A5" s="15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3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3">
      <c r="A7" s="5"/>
      <c r="B7" s="4" t="s">
        <v>7</v>
      </c>
      <c r="C7" s="5">
        <f>'август 2019'!C7+20</f>
        <v>194</v>
      </c>
      <c r="D7" s="5"/>
      <c r="E7" s="5"/>
      <c r="F7" s="10">
        <f>'август 2019'!F7+290</f>
        <v>3169</v>
      </c>
      <c r="G7" s="5"/>
      <c r="H7" s="5"/>
    </row>
    <row r="8" spans="1:13" x14ac:dyDescent="0.3">
      <c r="A8" s="15">
        <v>2</v>
      </c>
      <c r="B8" s="5" t="s">
        <v>8</v>
      </c>
      <c r="C8" s="5">
        <f>'август 2019'!C8+2</f>
        <v>19</v>
      </c>
      <c r="D8" s="5"/>
      <c r="E8" s="5"/>
      <c r="F8" s="10">
        <f>'август 2019'!F8+45</f>
        <v>1030</v>
      </c>
      <c r="G8" s="5"/>
      <c r="H8" s="5"/>
    </row>
    <row r="9" spans="1:13" x14ac:dyDescent="0.3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3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3">
      <c r="A11" s="15">
        <v>3</v>
      </c>
      <c r="B11" s="5" t="s">
        <v>10</v>
      </c>
      <c r="C11" s="5">
        <f>'август 2019'!C11</f>
        <v>4</v>
      </c>
      <c r="D11" s="5"/>
      <c r="E11" s="5"/>
      <c r="F11" s="10">
        <f>'август 2019'!F11</f>
        <v>1575</v>
      </c>
      <c r="G11" s="5"/>
      <c r="H11" s="5"/>
    </row>
    <row r="12" spans="1:13" x14ac:dyDescent="0.3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3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3">
      <c r="A14" s="15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3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3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3">
      <c r="A17" s="15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3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3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3">
      <c r="A20" s="15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3">
      <c r="A23" s="22" t="s">
        <v>18</v>
      </c>
      <c r="B23" s="22"/>
      <c r="C23" s="22"/>
      <c r="D23" s="22"/>
      <c r="E23" s="22"/>
      <c r="F23" s="22"/>
      <c r="G23" s="22"/>
      <c r="H23" s="22"/>
      <c r="I23" s="7"/>
      <c r="J23" s="7"/>
      <c r="K23" s="7"/>
    </row>
    <row r="26" spans="1:11" x14ac:dyDescent="0.3">
      <c r="A26" s="21" t="s">
        <v>28</v>
      </c>
      <c r="B26" s="21"/>
      <c r="C26" s="21"/>
      <c r="D26" s="21"/>
      <c r="E26" s="21"/>
      <c r="F26" s="21"/>
      <c r="G26" s="21"/>
      <c r="H26" s="21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'декабрь 2019'!Область_печати</vt:lpstr>
      <vt:lpstr>'июль 2019'!Область_печати</vt:lpstr>
      <vt:lpstr>'июнь 2019'!Область_печати</vt:lpstr>
      <vt:lpstr>'май 2019'!Область_печати</vt:lpstr>
      <vt:lpstr>'март 2019'!Область_печати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2020-01-09T09:03:52Z</dcterms:modified>
</cp:coreProperties>
</file>