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ЭтаКнига" defaultThemeVersion="124226"/>
  <xr:revisionPtr revIDLastSave="0" documentId="8_{A38E45C9-8363-414B-8F19-AB9C8E029944}" xr6:coauthVersionLast="45" xr6:coauthVersionMax="45" xr10:uidLastSave="{00000000-0000-0000-0000-000000000000}"/>
  <bookViews>
    <workbookView xWindow="-120" yWindow="-120" windowWidth="29040" windowHeight="15840" tabRatio="672" firstSheet="8" activeTab="8" xr2:uid="{00000000-000D-0000-FFFF-FFFF00000000}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state="hidden" r:id="rId6"/>
    <sheet name="июль 2019" sheetId="13" state="hidden" r:id="rId7"/>
    <sheet name="август 2019" sheetId="14" state="hidden" r:id="rId8"/>
    <sheet name="сентябрь 2019" sheetId="15" r:id="rId9"/>
  </sheets>
  <definedNames>
    <definedName name="_xlnm.Print_Area" localSheetId="7">'август 2019'!$A$1:$K$25</definedName>
    <definedName name="_xlnm.Print_Area" localSheetId="3">'апрель 2019'!$A$1:$K$25</definedName>
    <definedName name="_xlnm.Print_Area" localSheetId="6">'июль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8">'сентябрь 2019'!$A$1:$K$25</definedName>
    <definedName name="_xlnm.Print_Area" localSheetId="1">'февраль 2019'!$A$1:$K$25</definedName>
    <definedName name="_xlnm.Print_Area" localSheetId="0">'январь 2019'!$A$1:$K$25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9" l="1"/>
  <c r="F11" i="10" s="1"/>
  <c r="F11" i="11" s="1"/>
  <c r="F11" i="12" s="1"/>
  <c r="F11" i="13" s="1"/>
  <c r="F11" i="14" s="1"/>
  <c r="F11" i="15" s="1"/>
  <c r="C11" i="9"/>
  <c r="C11" i="10" s="1"/>
  <c r="C11" i="11" s="1"/>
  <c r="C11" i="12" s="1"/>
  <c r="C11" i="13" s="1"/>
  <c r="C11" i="14" s="1"/>
  <c r="C11" i="15" s="1"/>
  <c r="I11" i="8" l="1"/>
  <c r="I11" i="9" s="1"/>
  <c r="I11" i="10" s="1"/>
  <c r="I11" i="11" s="1"/>
  <c r="I11" i="12" s="1"/>
  <c r="I11" i="13" s="1"/>
  <c r="I11" i="14" s="1"/>
  <c r="F8" i="8"/>
  <c r="F8" i="9" s="1"/>
  <c r="F8" i="10" s="1"/>
  <c r="F8" i="11" s="1"/>
  <c r="F8" i="12" s="1"/>
  <c r="F8" i="13" s="1"/>
  <c r="F8" i="14" s="1"/>
  <c r="F8" i="15" s="1"/>
  <c r="C8" i="8"/>
  <c r="C8" i="9" s="1"/>
  <c r="C8" i="10" s="1"/>
  <c r="C8" i="11" s="1"/>
  <c r="C8" i="12" s="1"/>
  <c r="C8" i="13" s="1"/>
  <c r="C8" i="14" s="1"/>
  <c r="C8" i="15" s="1"/>
  <c r="F7" i="8"/>
  <c r="F7" i="9" s="1"/>
  <c r="F7" i="10" s="1"/>
  <c r="F7" i="11" s="1"/>
  <c r="F7" i="12" s="1"/>
  <c r="F7" i="13" s="1"/>
  <c r="F7" i="14" s="1"/>
  <c r="F7" i="15" s="1"/>
  <c r="C7" i="8"/>
  <c r="C7" i="9" s="1"/>
  <c r="C7" i="10" s="1"/>
  <c r="C7" i="11" s="1"/>
  <c r="C7" i="12" s="1"/>
  <c r="C7" i="13" s="1"/>
  <c r="C7" i="14" s="1"/>
  <c r="C7" i="15" s="1"/>
  <c r="I11" i="15" l="1"/>
  <c r="I8" i="7"/>
  <c r="I8" i="8" s="1"/>
  <c r="I8" i="9" s="1"/>
  <c r="I8" i="10" s="1"/>
  <c r="I8" i="11" s="1"/>
  <c r="I8" i="12" s="1"/>
  <c r="I8" i="13" s="1"/>
  <c r="I8" i="14" s="1"/>
  <c r="I8" i="15" s="1"/>
  <c r="I7" i="7"/>
  <c r="I7" i="8" s="1"/>
  <c r="I7" i="9" s="1"/>
  <c r="I7" i="10" s="1"/>
  <c r="I7" i="11" s="1"/>
  <c r="I7" i="12" s="1"/>
  <c r="I7" i="13" s="1"/>
  <c r="M11" i="13" l="1"/>
  <c r="M12" i="13" s="1"/>
  <c r="I7" i="14"/>
  <c r="I7" i="15" l="1"/>
  <c r="M11" i="15" s="1"/>
  <c r="M12" i="15" s="1"/>
  <c r="M11" i="14"/>
  <c r="M12" i="14" s="1"/>
</calcChain>
</file>

<file path=xl/sharedStrings.xml><?xml version="1.0" encoding="utf-8"?>
<sst xmlns="http://schemas.openxmlformats.org/spreadsheetml/2006/main" count="297" uniqueCount="33">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</sst>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2"/>
      <c r="K3" s="22"/>
    </row>
    <row r="4" spans="1:16" ht="30" x14ac:dyDescent="0.25">
      <c r="A4" s="22"/>
      <c r="B4" s="22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2"/>
      <c r="K3" s="22"/>
    </row>
    <row r="4" spans="1:16" ht="30" x14ac:dyDescent="0.25">
      <c r="A4" s="22"/>
      <c r="B4" s="22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25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100-000000000000}"/>
    <hyperlink ref="B10" location="Par2094" display="Par2094" xr:uid="{00000000-0004-0000-01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2"/>
      <c r="K3" s="22"/>
    </row>
    <row r="4" spans="1:16" ht="30" x14ac:dyDescent="0.25">
      <c r="A4" s="22"/>
      <c r="B4" s="22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25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25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2"/>
      <c r="K3" s="22"/>
    </row>
    <row r="4" spans="1:16" ht="30" x14ac:dyDescent="0.25">
      <c r="A4" s="22"/>
      <c r="B4" s="22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25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3" t="s">
        <v>26</v>
      </c>
      <c r="D3" s="22"/>
      <c r="E3" s="22"/>
      <c r="F3" s="22" t="s">
        <v>5</v>
      </c>
      <c r="G3" s="22"/>
      <c r="H3" s="22"/>
      <c r="I3" s="23" t="s">
        <v>25</v>
      </c>
      <c r="J3" s="22"/>
      <c r="K3" s="22"/>
    </row>
    <row r="4" spans="1:16" ht="30" x14ac:dyDescent="0.25">
      <c r="A4" s="22"/>
      <c r="B4" s="22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'апрель 2019'!C7+8</f>
        <v>43</v>
      </c>
      <c r="D7" s="6"/>
      <c r="E7" s="6"/>
      <c r="F7" s="10">
        <f>'апрель 2019'!F7+15*6+15</f>
        <v>617</v>
      </c>
      <c r="G7" s="6"/>
      <c r="H7" s="6"/>
      <c r="I7" s="7">
        <f>'апрель 2019'!I7+8*0.55/1.2</f>
        <v>29.772883333333336</v>
      </c>
      <c r="J7" s="6"/>
      <c r="K7" s="6"/>
    </row>
    <row r="8" spans="1:16" x14ac:dyDescent="0.25">
      <c r="A8" s="12">
        <v>2</v>
      </c>
      <c r="B8" s="6" t="s">
        <v>11</v>
      </c>
      <c r="C8" s="6">
        <f>'апрель 2019'!C8+1</f>
        <v>6</v>
      </c>
      <c r="D8" s="6"/>
      <c r="E8" s="6"/>
      <c r="F8" s="10">
        <f>'апрель 2019'!F8+30</f>
        <v>185</v>
      </c>
      <c r="G8" s="6"/>
      <c r="H8" s="6"/>
      <c r="I8" s="7">
        <f>'апрель 2019'!I8+12.62746/1.2</f>
        <v>55.661616666666667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27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3" t="s">
        <v>26</v>
      </c>
      <c r="D3" s="22"/>
      <c r="E3" s="22"/>
      <c r="F3" s="22" t="s">
        <v>5</v>
      </c>
      <c r="G3" s="22"/>
      <c r="H3" s="22"/>
      <c r="I3" s="23" t="s">
        <v>25</v>
      </c>
      <c r="J3" s="22"/>
      <c r="K3" s="22"/>
    </row>
    <row r="4" spans="1:16" ht="30" x14ac:dyDescent="0.25">
      <c r="A4" s="22"/>
      <c r="B4" s="22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'май 2019'!C7+6</f>
        <v>49</v>
      </c>
      <c r="D7" s="6"/>
      <c r="E7" s="6"/>
      <c r="F7" s="10">
        <f>'май 2019'!F7+90</f>
        <v>707</v>
      </c>
      <c r="G7" s="6"/>
      <c r="H7" s="6"/>
      <c r="I7" s="7">
        <f>'май 2019'!I7+6*0.55/1.2</f>
        <v>32.52288333333334</v>
      </c>
      <c r="J7" s="6"/>
      <c r="K7" s="6"/>
    </row>
    <row r="8" spans="1:16" x14ac:dyDescent="0.25">
      <c r="A8" s="13">
        <v>2</v>
      </c>
      <c r="B8" s="6" t="s">
        <v>11</v>
      </c>
      <c r="C8" s="6">
        <f>'май 2019'!C8+1</f>
        <v>7</v>
      </c>
      <c r="D8" s="6"/>
      <c r="E8" s="6"/>
      <c r="F8" s="10">
        <f>'май 2019'!F8+25</f>
        <v>210</v>
      </c>
      <c r="G8" s="6"/>
      <c r="H8" s="6"/>
      <c r="I8" s="7">
        <f>'май 2019'!I8+12.62746/1.2</f>
        <v>66.1845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3">
        <v>3</v>
      </c>
      <c r="B11" s="6" t="s">
        <v>13</v>
      </c>
      <c r="C11" s="6">
        <f>'май 2019'!C11</f>
        <v>1</v>
      </c>
      <c r="D11" s="6"/>
      <c r="E11" s="6"/>
      <c r="F11" s="10">
        <f>'май 2019'!F11</f>
        <v>200</v>
      </c>
      <c r="G11" s="6"/>
      <c r="H11" s="6"/>
      <c r="I11" s="7">
        <f>'май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zoomScale="98" zoomScaleNormal="100" zoomScaleSheetLayoutView="98" workbookViewId="0">
      <selection activeCell="P2" sqref="P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3" t="s">
        <v>26</v>
      </c>
      <c r="D3" s="22"/>
      <c r="E3" s="22"/>
      <c r="F3" s="22" t="s">
        <v>5</v>
      </c>
      <c r="G3" s="22"/>
      <c r="H3" s="22"/>
      <c r="I3" s="23" t="s">
        <v>25</v>
      </c>
      <c r="J3" s="22"/>
      <c r="K3" s="22"/>
    </row>
    <row r="4" spans="1:16" ht="30" x14ac:dyDescent="0.25">
      <c r="A4" s="22"/>
      <c r="B4" s="22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'июнь 2019'!C7+6</f>
        <v>55</v>
      </c>
      <c r="D7" s="6"/>
      <c r="E7" s="6"/>
      <c r="F7" s="10">
        <f>'июнь 2019'!F7+76</f>
        <v>783</v>
      </c>
      <c r="G7" s="6"/>
      <c r="H7" s="6"/>
      <c r="I7" s="7">
        <f>'июнь 2019'!I7+6*0.55/1.2</f>
        <v>35.27288333333334</v>
      </c>
      <c r="J7" s="6"/>
      <c r="K7" s="6"/>
    </row>
    <row r="8" spans="1:16" x14ac:dyDescent="0.25">
      <c r="A8" s="13">
        <v>2</v>
      </c>
      <c r="B8" s="6" t="s">
        <v>11</v>
      </c>
      <c r="C8" s="6">
        <f>'июнь 2019'!C8+1</f>
        <v>8</v>
      </c>
      <c r="D8" s="6"/>
      <c r="E8" s="6"/>
      <c r="F8" s="10">
        <f>'июнь 2019'!F8+30</f>
        <v>240</v>
      </c>
      <c r="G8" s="6"/>
      <c r="H8" s="6"/>
      <c r="I8" s="7">
        <f>'июнь 2019'!I8+12.62746/1.2</f>
        <v>76.707383333333325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3">
        <v>3</v>
      </c>
      <c r="B11" s="6" t="s">
        <v>13</v>
      </c>
      <c r="C11" s="6">
        <f>'июнь 2019'!C11</f>
        <v>1</v>
      </c>
      <c r="D11" s="6"/>
      <c r="E11" s="6"/>
      <c r="F11" s="10">
        <f>'июнь 2019'!F11</f>
        <v>200</v>
      </c>
      <c r="G11" s="6"/>
      <c r="H11" s="6"/>
      <c r="I11" s="7">
        <f>'июнь 2019'!I11</f>
        <v>48.970500000000001</v>
      </c>
      <c r="J11" s="6"/>
      <c r="K11" s="6"/>
      <c r="M11" s="14">
        <f>I7+I8+I11</f>
        <v>160.95076666666665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193.14091999999997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3" t="s">
        <v>26</v>
      </c>
      <c r="D3" s="22"/>
      <c r="E3" s="22"/>
      <c r="F3" s="22" t="s">
        <v>5</v>
      </c>
      <c r="G3" s="22"/>
      <c r="H3" s="22"/>
      <c r="I3" s="23" t="s">
        <v>25</v>
      </c>
      <c r="J3" s="22"/>
      <c r="K3" s="22"/>
    </row>
    <row r="4" spans="1:16" ht="30" x14ac:dyDescent="0.25">
      <c r="A4" s="22"/>
      <c r="B4" s="22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'июль 2019'!C7+17</f>
        <v>72</v>
      </c>
      <c r="D7" s="6"/>
      <c r="E7" s="6"/>
      <c r="F7" s="10">
        <f>'июль 2019'!F7+255</f>
        <v>1038</v>
      </c>
      <c r="G7" s="6"/>
      <c r="H7" s="6"/>
      <c r="I7" s="7">
        <f>'июль 2019'!I7+17*0.55/1.2</f>
        <v>43.064550000000011</v>
      </c>
      <c r="J7" s="6"/>
      <c r="K7" s="6"/>
    </row>
    <row r="8" spans="1:16" x14ac:dyDescent="0.25">
      <c r="A8" s="15">
        <v>2</v>
      </c>
      <c r="B8" s="6" t="s">
        <v>11</v>
      </c>
      <c r="C8" s="6">
        <f>'июль 2019'!C8+3</f>
        <v>11</v>
      </c>
      <c r="D8" s="6"/>
      <c r="E8" s="6"/>
      <c r="F8" s="10">
        <f>'июль 2019'!F8+360</f>
        <v>600</v>
      </c>
      <c r="G8" s="6"/>
      <c r="H8" s="6"/>
      <c r="I8" s="7">
        <f>'июль 2019'!I8+(2*60.44372)/1.2+17.62938/1.2</f>
        <v>192.13806666666665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>
        <f>'июль 2019'!C11</f>
        <v>1</v>
      </c>
      <c r="D11" s="6"/>
      <c r="E11" s="6"/>
      <c r="F11" s="10">
        <f>'июль 2019'!F11</f>
        <v>200</v>
      </c>
      <c r="G11" s="6"/>
      <c r="H11" s="6"/>
      <c r="I11" s="7">
        <f>'июль 2019'!I11</f>
        <v>48.970500000000001</v>
      </c>
      <c r="J11" s="6"/>
      <c r="K11" s="6"/>
      <c r="M11" s="14">
        <f>I7+I8+I11</f>
        <v>284.17311666666666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341.00773999999996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22" t="s">
        <v>3</v>
      </c>
      <c r="B3" s="22"/>
      <c r="C3" s="23" t="s">
        <v>26</v>
      </c>
      <c r="D3" s="22"/>
      <c r="E3" s="22"/>
      <c r="F3" s="22" t="s">
        <v>5</v>
      </c>
      <c r="G3" s="22"/>
      <c r="H3" s="22"/>
      <c r="I3" s="23" t="s">
        <v>25</v>
      </c>
      <c r="J3" s="22"/>
      <c r="K3" s="22"/>
    </row>
    <row r="4" spans="1:16" ht="30" x14ac:dyDescent="0.25">
      <c r="A4" s="22"/>
      <c r="B4" s="22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7"/>
      <c r="O6" s="17"/>
      <c r="P6" s="17"/>
    </row>
    <row r="7" spans="1:16" x14ac:dyDescent="0.25">
      <c r="A7" s="6"/>
      <c r="B7" s="5" t="s">
        <v>10</v>
      </c>
      <c r="C7" s="6">
        <f>'август 2019'!C7+24</f>
        <v>96</v>
      </c>
      <c r="D7" s="6"/>
      <c r="E7" s="6"/>
      <c r="F7" s="10">
        <f>'август 2019'!F7+351</f>
        <v>1389</v>
      </c>
      <c r="G7" s="6"/>
      <c r="H7" s="6"/>
      <c r="I7" s="7">
        <f>'август 2019'!I7+24*0.55/1.2</f>
        <v>54.064550000000011</v>
      </c>
      <c r="J7" s="6"/>
      <c r="K7" s="6"/>
    </row>
    <row r="8" spans="1:16" x14ac:dyDescent="0.25">
      <c r="A8" s="16">
        <v>2</v>
      </c>
      <c r="B8" s="6" t="s">
        <v>11</v>
      </c>
      <c r="C8" s="6">
        <f>'август 2019'!C8+2</f>
        <v>13</v>
      </c>
      <c r="D8" s="6"/>
      <c r="E8" s="6"/>
      <c r="F8" s="10">
        <f>'август 2019'!F8+130</f>
        <v>730</v>
      </c>
      <c r="G8" s="6"/>
      <c r="H8" s="6"/>
      <c r="I8" s="7">
        <f>'август 2019'!I8+2*12627.46/1.2</f>
        <v>21237.904733333333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>
        <f>'август 2019'!C11</f>
        <v>1</v>
      </c>
      <c r="D11" s="6"/>
      <c r="E11" s="6"/>
      <c r="F11" s="10">
        <f>'август 2019'!F11</f>
        <v>200</v>
      </c>
      <c r="G11" s="6"/>
      <c r="H11" s="6"/>
      <c r="I11" s="7">
        <f>'август 2019'!I11</f>
        <v>48.970500000000001</v>
      </c>
      <c r="J11" s="6"/>
      <c r="K11" s="6"/>
      <c r="M11" s="14">
        <f>I7+I8+I11</f>
        <v>21340.939783333331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25609.127739999996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7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'август 2019'!Область_печати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'сентябрь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2019-10-08T08:36:22Z</dcterms:modified>
</cp:coreProperties>
</file>