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tabRatio="672" firstSheet="1" activeTab="1"/>
  </bookViews>
  <sheets>
    <sheet name="П 2" sheetId="2" state="hidden" r:id="rId1"/>
    <sheet name="приложение 2" sheetId="5" r:id="rId2"/>
    <sheet name="приложение 3" sheetId="6" r:id="rId3"/>
    <sheet name="приложение 4" sheetId="7" r:id="rId4"/>
    <sheet name="приложение 5" sheetId="8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E11" i="6" l="1"/>
  <c r="E10" i="6" s="1"/>
  <c r="D10" i="6"/>
  <c r="C10" i="6"/>
  <c r="D23" i="6"/>
  <c r="E23" i="6"/>
  <c r="C23" i="6"/>
  <c r="C11" i="6"/>
  <c r="D11" i="6" l="1"/>
  <c r="D8" i="5"/>
  <c r="C8" i="5"/>
  <c r="D7" i="5" l="1"/>
  <c r="C7" i="5"/>
  <c r="F33" i="2" l="1"/>
  <c r="F18" i="2"/>
  <c r="F17" i="2" l="1"/>
  <c r="F30" i="2" s="1"/>
  <c r="F25" i="2"/>
  <c r="E18" i="2"/>
  <c r="E25" i="2" s="1"/>
  <c r="E17" i="2" l="1"/>
  <c r="E30" i="2" s="1"/>
  <c r="D18" i="2" l="1"/>
  <c r="D30" i="2" l="1"/>
  <c r="D25" i="2"/>
</calcChain>
</file>

<file path=xl/sharedStrings.xml><?xml version="1.0" encoding="utf-8"?>
<sst xmlns="http://schemas.openxmlformats.org/spreadsheetml/2006/main" count="206" uniqueCount="128">
  <si>
    <t>Единица измерения</t>
  </si>
  <si>
    <t xml:space="preserve">Приложение N 2
к предложению о размере цен
(тарифов), долгосрочных
параметров регулирования
</t>
  </si>
  <si>
    <t>N п/п</t>
  </si>
  <si>
    <t>Наименование показателей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</si>
  <si>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</si>
  <si>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</si>
  <si>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</si>
  <si>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</si>
  <si>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</si>
  <si>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</si>
  <si>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</si>
  <si>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</si>
  <si>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</si>
  <si>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</si>
  <si>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Показатели рентабельности организации</t>
  </si>
  <si>
    <t>2.1.</t>
  </si>
  <si>
    <t>Рентабельность продаж (величина прибыли от продаж в каждом рубле выручки). Нормальное значение для данной отрасли от 9 процентов и более</t>
  </si>
  <si>
    <t>процент</t>
  </si>
  <si>
    <t>Показатели регулируемых видов деятельности организации</t>
  </si>
  <si>
    <t>3.1.</t>
  </si>
  <si>
    <t>МВт</t>
  </si>
  <si>
    <t>3.2.</t>
  </si>
  <si>
    <t>3.3.</t>
  </si>
  <si>
    <t>Заявленная мощность &lt;3&gt;</t>
  </si>
  <si>
    <t>3.4.</t>
  </si>
  <si>
    <t>Объем полезного отпуска электроэнергии - всего &lt;3&gt;</t>
  </si>
  <si>
    <t>тыс. кВт·ч</t>
  </si>
  <si>
    <t>3.5.</t>
  </si>
  <si>
    <t>Объем полезного отпуска электроэнергии населению и приравненным к нему категориям потребителей &lt;3&gt;</t>
  </si>
  <si>
    <t>Норматив потерь электрической энергии (с указанием реквизитов приказа Минэнерго России, которым утверждены нормативы) &lt;3&gt;</t>
  </si>
  <si>
    <t>Реквизиты программы энергоэффективности (кем утверждена, дата утверждения, номер приказа) &lt;3&gt;</t>
  </si>
  <si>
    <t>Необходимая валовая выручка по регулируемым видам деятельности организации - всего</t>
  </si>
  <si>
    <t>4.1.</t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</si>
  <si>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</si>
  <si>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</si>
  <si>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</si>
  <si>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</si>
  <si>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</si>
  <si>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4.3.</t>
  </si>
  <si>
    <t>Выпадающие, излишние доходы (расходы) прошлых лет</t>
  </si>
  <si>
    <t>4.4.</t>
  </si>
  <si>
    <t>Инвестиции, осуществляемые за счет тарифных источников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</si>
  <si>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</si>
  <si>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</si>
  <si>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</si>
  <si>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>Объем условных единиц &lt;3&gt;</t>
  </si>
  <si>
    <t>у.е.</t>
  </si>
  <si>
    <t>Операционные расходы на условную единицу &lt;3&gt;</t>
  </si>
  <si>
    <t>тыс. рублей (у.е.)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</si>
  <si>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</si>
  <si>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</si>
  <si>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</si>
  <si>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</si>
  <si>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</si>
  <si>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</si>
  <si>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тыс. рублей на человека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</si>
  <si>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</si>
  <si>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</si>
  <si>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</si>
  <si>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</si>
  <si>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 xml:space="preserve">&lt;1&gt; Базовый период - год, предшествующий расчетному периоду регулирования.
&lt;2&gt; Заполняются организацией, осуществляющей оперативно-диспетчерское управление в электроэнергетике.
&lt;3&gt; Заполняются сетевыми организациями, осуществляющими передачу электрической R[-2]C[8]энергии (мощности) по электрическим сетям.
&lt;4&gt; Заполняются коммерческим оператором оптового рынка электрической энергии (мощности).
</t>
  </si>
  <si>
    <t>Наименование мероприятий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</si>
  <si>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</si>
  <si>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</si>
  <si>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</si>
  <si>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</si>
  <si>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</si>
  <si>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</si>
  <si>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</si>
  <si>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</si>
  <si>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</si>
  <si>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</si>
  <si>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</si>
  <si>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</si>
  <si>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</si>
  <si>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</si>
  <si>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</si>
  <si>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</si>
  <si>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</si>
  <si>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</si>
  <si>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</si>
  <si>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</si>
  <si>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</si>
  <si>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</si>
  <si>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</si>
  <si>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</si>
  <si>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</si>
  <si>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</si>
  <si>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Количество заявок (штук)</t>
  </si>
  <si>
    <t>Нет</t>
  </si>
  <si>
    <t>нет</t>
  </si>
  <si>
    <t>№676-п от 26.12.2016</t>
  </si>
  <si>
    <t>№187-п от 22.11.2016</t>
  </si>
  <si>
    <t>-</t>
  </si>
  <si>
    <t xml:space="preserve"> </t>
  </si>
  <si>
    <t>ФАКТИЧЕСКИЕ СРЕДНИЕ ДАННЫЕ
о присоединенных объемах максимальной мощности
за 3 предыдущих года по каждому мероприятию
ООО ЭСК "Энергия"</t>
  </si>
  <si>
    <t>№ п/п</t>
  </si>
  <si>
    <t>Фактические показатели за 2016 год, предшествующий базовому периоду</t>
  </si>
  <si>
    <t>прочие затраты, связанные с передачей электроэнергии</t>
  </si>
  <si>
    <t xml:space="preserve">Раздел 2. Основные показатели деятельности организаций,
относящихся к субъектам естественных монополий,
а также коммерческого оператора оптового рынка
электрической энергии (мощности) ООО ЭСК "Энергия" 
</t>
  </si>
  <si>
    <t>Предложения на расчетный период регулирования 2018-2022 г.г.</t>
  </si>
  <si>
    <t>Показатели, утвержденные на 2017 год</t>
  </si>
  <si>
    <r>
      <t xml:space="preserve">Расходы, связанные с производством и реализацией </t>
    </r>
    <r>
      <rPr>
        <sz val="11"/>
        <color rgb="FF0000FF"/>
        <rFont val="Times New Roman"/>
        <family val="1"/>
        <charset val="204"/>
      </rPr>
      <t>&lt;2&gt;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&lt;4&gt;</t>
    </r>
    <r>
      <rPr>
        <sz val="11"/>
        <color theme="1"/>
        <rFont val="Times New Roman"/>
        <family val="1"/>
        <charset val="204"/>
      </rPr>
      <t xml:space="preserve">; подконтрольные расходы </t>
    </r>
    <r>
      <rPr>
        <sz val="11"/>
        <color rgb="FF0000FF"/>
        <rFont val="Times New Roman"/>
        <family val="1"/>
        <charset val="204"/>
      </rPr>
      <t>&lt;3&gt;</t>
    </r>
    <r>
      <rPr>
        <sz val="11"/>
        <color theme="1"/>
        <rFont val="Times New Roman"/>
        <family val="1"/>
        <charset val="204"/>
      </rPr>
      <t xml:space="preserve"> - всего</t>
    </r>
  </si>
  <si>
    <r>
      <t xml:space="preserve">Расходы, за исключением указанных в </t>
    </r>
    <r>
      <rPr>
        <sz val="11"/>
        <color rgb="FF0000FF"/>
        <rFont val="Times New Roman"/>
        <family val="1"/>
        <charset val="204"/>
      </rPr>
      <t>подпункте 4.1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FF"/>
        <rFont val="Times New Roman"/>
        <family val="1"/>
        <charset val="204"/>
      </rPr>
      <t>&lt;2&gt;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&lt;4&gt;</t>
    </r>
    <r>
      <rPr>
        <sz val="11"/>
        <color theme="1"/>
        <rFont val="Times New Roman"/>
        <family val="1"/>
        <charset val="204"/>
      </rPr>
      <t xml:space="preserve">; неподконтрольные расходы </t>
    </r>
    <r>
      <rPr>
        <sz val="11"/>
        <color rgb="FF0000FF"/>
        <rFont val="Times New Roman"/>
        <family val="1"/>
        <charset val="204"/>
      </rPr>
      <t>&lt;3&gt;</t>
    </r>
    <r>
      <rPr>
        <sz val="11"/>
        <color theme="1"/>
        <rFont val="Times New Roman"/>
        <family val="1"/>
        <charset val="204"/>
      </rPr>
      <t xml:space="preserve"> - всего </t>
    </r>
    <r>
      <rPr>
        <sz val="11"/>
        <color rgb="FF0000FF"/>
        <rFont val="Times New Roman"/>
        <family val="1"/>
        <charset val="204"/>
      </rPr>
      <t>&lt;3&gt;</t>
    </r>
  </si>
  <si>
    <t xml:space="preserve">Приложение № 3
к стандартам раскрытия информации
субъектами оптового и розничных
рынков электрической энергии
</t>
  </si>
  <si>
    <t xml:space="preserve">Приложение № 2
к стандартам раскрытия информации
субъектами оптового и розничных
рынков электрической энергии
</t>
  </si>
  <si>
    <t xml:space="preserve">Приложение № 4
к стандартам раскрытия информации
субъектами оптового и розничных
рынков электрической энергии
</t>
  </si>
  <si>
    <t xml:space="preserve">Приложение № 5
к стандартам раскрытия информации
субъектами оптового и розничных
рынков электрической энергии
</t>
  </si>
  <si>
    <t xml:space="preserve">ИНФОРМАЦИЯ
о поданных заявках на технологическое присоединение ООО ЭСК "Энергия"
за 2018 год
</t>
  </si>
  <si>
    <t>ИНФОРМАЦИЯ
об осуществлении технологического присоединения
по договорам, заключенным ООО ЭСК "Энергия"
за 2018 год</t>
  </si>
  <si>
    <t>ФАКТИЧЕСКИЕ СРЕДНИЕ ДАННЫЕ
о длине линий электропередачи и об объемах максимальной
мощности построенных объектов за 3 предыдущих года
по каждому мероприятию
ООО ЭСК "Энергия"</t>
  </si>
  <si>
    <t>2.1</t>
  </si>
  <si>
    <t>КТП мощностью 250 кВА</t>
  </si>
  <si>
    <t>с.Дзержинское, ул.Мичурина, д.44</t>
  </si>
  <si>
    <t>с.Дзержинское, ул.Рождественская, д.1"Б"</t>
  </si>
  <si>
    <t>с.Дзержинское, пер.Взлетный, д.22</t>
  </si>
  <si>
    <t>с.Дзержинское, ул.Декабрьская, д.26</t>
  </si>
  <si>
    <t>п.Кедровый, мкр.Юго-восточный, уч.12</t>
  </si>
  <si>
    <t>с.Дзержинское, ул.Роджественская, д.50 кв.2</t>
  </si>
  <si>
    <t>с.Дзержинского, ул.Горького, 263</t>
  </si>
  <si>
    <t>с.Дзержинское, пер.Сосновый, д.16</t>
  </si>
  <si>
    <t>с.Дзержинское, ул.Ленина, д.3</t>
  </si>
  <si>
    <t>с/с Шуваевский, ТСН ФК "Шарье", проезд В.Деменкова, 10, к.н. 24:11:0330106:2050</t>
  </si>
  <si>
    <t>с/с Шуваевский, ТСН ФК "Шарье", проезд В.Деменкова, 9, к.н. 24:11:0330106:2059</t>
  </si>
  <si>
    <t xml:space="preserve">с.Дзержинского, северо-западное направление, 210м от населенного пункта </t>
  </si>
  <si>
    <t>Стоимость договоров
(без НДС) (тыс. рублей)</t>
  </si>
  <si>
    <t>Количество договоров
(штук)</t>
  </si>
  <si>
    <t>Фактические расходы на строительство подстанций за 3 предыдущих года
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</si>
</sst>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_-* #,##0.00_р_._-;\-* #,##0.00_р_._-;_-* &quot;-&quot;??_р_._-;_-@_-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2"/>
    </xf>
    <xf numFmtId="0" fontId="6" fillId="0" borderId="1" xfId="1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 indent="2"/>
    </xf>
    <xf numFmtId="167" fontId="5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4"/>
    </xf>
    <xf numFmtId="164" fontId="8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 indent="4"/>
    </xf>
    <xf numFmtId="0" fontId="9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</cellXfs>
  <cellStyles count="9">
    <cellStyle name="Гиперссылка" xfId="1" builtinId="8"/>
    <cellStyle name="Обычный" xfId="0" builtinId="0"/>
    <cellStyle name="Обычный 2" xfId="2"/>
    <cellStyle name="Обычный 2 11" xfId="3"/>
    <cellStyle name="Обычный 3" xfId="4"/>
    <cellStyle name="Обычный 5" xfId="5"/>
    <cellStyle name="Финансовый 2" xfId="6"/>
    <cellStyle name="Финансовый 2 2" xfId="7"/>
    <cellStyle name="Финансовый 3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54;&#1088;&#1075;&#1072;&#1085;&#1080;&#1079;&#1072;&#1094;&#1080;&#1080;/&#1069;&#1057;&#1050;%20&#1069;&#1085;&#1077;&#1088;&#1075;&#1080;&#1103;/&#1058;&#1072;&#1088;&#1080;&#1092;%202019-2020/&#1058;&#1077;&#1093;&#1087;&#1088;&#1080;&#1089;&#1086;&#1077;&#1076;&#1080;&#1085;&#1077;&#1085;&#1080;&#1077;/&#1056;&#1069;&#1050;/&#1042;&#1099;&#1087;&#1072;&#1076;&#1072;&#1102;&#1097;&#1080;&#1077;%20&#1076;&#1086;&#1093;&#1086;&#1076;&#1099;%20&#1076;&#1086;%2015&#1082;&#1042;&#1090;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  <sheetName val="Лист1 (3)"/>
      <sheetName val="Лист2"/>
      <sheetName val="Лист3"/>
    </sheetNames>
    <sheetDataSet>
      <sheetData sheetId="0" refreshError="1"/>
      <sheetData sheetId="1" refreshError="1"/>
      <sheetData sheetId="2" refreshError="1">
        <row r="15">
          <cell r="C15">
            <v>320.53159543140151</v>
          </cell>
        </row>
        <row r="34">
          <cell r="D34">
            <v>250</v>
          </cell>
          <cell r="E34">
            <v>798.94033420457913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I5" sqref="I5"/>
    </sheetView>
  </sheetViews>
  <sheetFormatPr defaultColWidth="9.109375" defaultRowHeight="13.8" x14ac:dyDescent="0.25"/>
  <cols>
    <col min="1" max="1" width="9.109375" style="2"/>
    <col min="2" max="2" width="40" style="2" customWidth="1"/>
    <col min="3" max="3" width="9.109375" style="2"/>
    <col min="4" max="4" width="13.5546875" style="2" customWidth="1"/>
    <col min="5" max="5" width="12.109375" style="2" customWidth="1"/>
    <col min="6" max="6" width="14.6640625" style="2" customWidth="1"/>
    <col min="7" max="16384" width="9.109375" style="2"/>
  </cols>
  <sheetData>
    <row r="1" spans="1:6" ht="76.5" customHeight="1" x14ac:dyDescent="0.25">
      <c r="A1" s="27" t="s">
        <v>1</v>
      </c>
      <c r="B1" s="27"/>
      <c r="C1" s="27"/>
      <c r="D1" s="27"/>
      <c r="E1" s="27"/>
      <c r="F1" s="27"/>
    </row>
    <row r="2" spans="1:6" ht="95.25" customHeight="1" x14ac:dyDescent="0.25">
      <c r="A2" s="28" t="s">
        <v>99</v>
      </c>
      <c r="B2" s="28"/>
      <c r="C2" s="28"/>
      <c r="D2" s="28"/>
      <c r="E2" s="28"/>
      <c r="F2" s="28"/>
    </row>
    <row r="3" spans="1:6" ht="117.75" customHeight="1" x14ac:dyDescent="0.25">
      <c r="A3" s="4" t="s">
        <v>2</v>
      </c>
      <c r="B3" s="4" t="s">
        <v>3</v>
      </c>
      <c r="C3" s="4" t="s">
        <v>0</v>
      </c>
      <c r="D3" s="4" t="s">
        <v>97</v>
      </c>
      <c r="E3" s="4" t="s">
        <v>101</v>
      </c>
      <c r="F3" s="4" t="s">
        <v>100</v>
      </c>
    </row>
    <row r="4" spans="1:6" ht="27.6" x14ac:dyDescent="0.25">
      <c r="A4" s="4">
        <v>1</v>
      </c>
      <c r="B4" s="5" t="s">
        <v>4</v>
      </c>
      <c r="C4" s="4"/>
      <c r="D4" s="4" t="s">
        <v>89</v>
      </c>
      <c r="E4" s="4" t="s">
        <v>90</v>
      </c>
      <c r="F4" s="4" t="s">
        <v>90</v>
      </c>
    </row>
    <row r="5" spans="1:6" ht="27.6" x14ac:dyDescent="0.25">
      <c r="A5" s="4" t="s">
        <v>5</v>
      </c>
      <c r="B5" s="5" t="s">
        <v>6</v>
      </c>
      <c r="C5" s="4" t="s">
        <v>7</v>
      </c>
      <c r="D5" s="4">
        <v>7382</v>
      </c>
      <c r="E5" s="4">
        <v>20639.89</v>
      </c>
      <c r="F5" s="4">
        <v>66251.89</v>
      </c>
    </row>
    <row r="6" spans="1:6" ht="27.6" x14ac:dyDescent="0.25">
      <c r="A6" s="4" t="s">
        <v>8</v>
      </c>
      <c r="B6" s="5" t="s">
        <v>9</v>
      </c>
      <c r="C6" s="4" t="s">
        <v>7</v>
      </c>
      <c r="D6" s="4">
        <v>-4413</v>
      </c>
      <c r="E6" s="4">
        <v>0</v>
      </c>
      <c r="F6" s="4">
        <v>0</v>
      </c>
    </row>
    <row r="7" spans="1:6" ht="27.6" x14ac:dyDescent="0.25">
      <c r="A7" s="4" t="s">
        <v>10</v>
      </c>
      <c r="B7" s="5" t="s">
        <v>11</v>
      </c>
      <c r="C7" s="4" t="s">
        <v>7</v>
      </c>
      <c r="D7" s="4"/>
      <c r="E7" s="4">
        <v>0</v>
      </c>
      <c r="F7" s="4">
        <v>0</v>
      </c>
    </row>
    <row r="8" spans="1:6" ht="27.6" x14ac:dyDescent="0.25">
      <c r="A8" s="4" t="s">
        <v>12</v>
      </c>
      <c r="B8" s="5" t="s">
        <v>13</v>
      </c>
      <c r="C8" s="4" t="s">
        <v>7</v>
      </c>
      <c r="D8" s="4">
        <v>-4413</v>
      </c>
      <c r="E8" s="4">
        <v>0</v>
      </c>
      <c r="F8" s="4">
        <v>0</v>
      </c>
    </row>
    <row r="9" spans="1:6" x14ac:dyDescent="0.25">
      <c r="A9" s="4">
        <v>2</v>
      </c>
      <c r="B9" s="5" t="s">
        <v>14</v>
      </c>
      <c r="C9" s="4"/>
      <c r="D9" s="4"/>
      <c r="E9" s="4"/>
      <c r="F9" s="4"/>
    </row>
    <row r="10" spans="1:6" ht="55.2" x14ac:dyDescent="0.25">
      <c r="A10" s="4" t="s">
        <v>15</v>
      </c>
      <c r="B10" s="5" t="s">
        <v>16</v>
      </c>
      <c r="C10" s="4" t="s">
        <v>17</v>
      </c>
      <c r="D10" s="4"/>
      <c r="E10" s="4">
        <v>0</v>
      </c>
      <c r="F10" s="4">
        <v>0</v>
      </c>
    </row>
    <row r="11" spans="1:6" ht="27.6" x14ac:dyDescent="0.25">
      <c r="A11" s="4">
        <v>3</v>
      </c>
      <c r="B11" s="5" t="s">
        <v>18</v>
      </c>
      <c r="C11" s="4"/>
      <c r="D11" s="4"/>
      <c r="E11" s="4"/>
      <c r="F11" s="4"/>
    </row>
    <row r="12" spans="1:6" x14ac:dyDescent="0.25">
      <c r="A12" s="4" t="s">
        <v>19</v>
      </c>
      <c r="B12" s="8" t="s">
        <v>23</v>
      </c>
      <c r="C12" s="4" t="s">
        <v>20</v>
      </c>
      <c r="D12" s="4">
        <v>3.6269999999999998</v>
      </c>
      <c r="E12" s="4">
        <v>6.5229999999999997</v>
      </c>
      <c r="F12" s="4">
        <v>7.3141999999999996</v>
      </c>
    </row>
    <row r="13" spans="1:6" ht="27.6" x14ac:dyDescent="0.25">
      <c r="A13" s="4" t="s">
        <v>21</v>
      </c>
      <c r="B13" s="8" t="s">
        <v>25</v>
      </c>
      <c r="C13" s="4" t="s">
        <v>26</v>
      </c>
      <c r="D13" s="4">
        <v>4082.21</v>
      </c>
      <c r="E13" s="4">
        <v>47158</v>
      </c>
      <c r="F13" s="4">
        <v>56230.8</v>
      </c>
    </row>
    <row r="14" spans="1:6" ht="41.4" x14ac:dyDescent="0.25">
      <c r="A14" s="4" t="s">
        <v>22</v>
      </c>
      <c r="B14" s="8" t="s">
        <v>28</v>
      </c>
      <c r="C14" s="4" t="s">
        <v>26</v>
      </c>
      <c r="D14" s="4">
        <v>1856.3</v>
      </c>
      <c r="E14" s="4">
        <v>22484</v>
      </c>
      <c r="F14" s="4">
        <v>26809.7</v>
      </c>
    </row>
    <row r="15" spans="1:6" ht="55.2" x14ac:dyDescent="0.25">
      <c r="A15" s="4" t="s">
        <v>24</v>
      </c>
      <c r="B15" s="8" t="s">
        <v>29</v>
      </c>
      <c r="C15" s="4" t="s">
        <v>17</v>
      </c>
      <c r="D15" s="4">
        <v>18.37</v>
      </c>
      <c r="E15" s="4">
        <v>10.62</v>
      </c>
      <c r="F15" s="4">
        <v>10.43</v>
      </c>
    </row>
    <row r="16" spans="1:6" ht="41.4" x14ac:dyDescent="0.25">
      <c r="A16" s="4" t="s">
        <v>27</v>
      </c>
      <c r="B16" s="8" t="s">
        <v>30</v>
      </c>
      <c r="C16" s="4"/>
      <c r="D16" s="4" t="s">
        <v>90</v>
      </c>
      <c r="E16" s="4" t="s">
        <v>90</v>
      </c>
      <c r="F16" s="4"/>
    </row>
    <row r="17" spans="1:6" ht="41.4" x14ac:dyDescent="0.25">
      <c r="A17" s="4">
        <v>4</v>
      </c>
      <c r="B17" s="5" t="s">
        <v>31</v>
      </c>
      <c r="C17" s="4"/>
      <c r="D17" s="4">
        <v>12054</v>
      </c>
      <c r="E17" s="4">
        <f>E18+E24</f>
        <v>20639.89</v>
      </c>
      <c r="F17" s="4">
        <f>F18+F24</f>
        <v>66251.889999999985</v>
      </c>
    </row>
    <row r="18" spans="1:6" ht="41.4" x14ac:dyDescent="0.25">
      <c r="A18" s="4" t="s">
        <v>32</v>
      </c>
      <c r="B18" s="5" t="s">
        <v>102</v>
      </c>
      <c r="C18" s="4" t="s">
        <v>7</v>
      </c>
      <c r="D18" s="4">
        <f>D20+D21+D22+D23</f>
        <v>9042.2000000000007</v>
      </c>
      <c r="E18" s="4">
        <f>E20+E21+E22+E23</f>
        <v>15456.13</v>
      </c>
      <c r="F18" s="4">
        <f>F20+F21+F22+F23</f>
        <v>55907.929999999993</v>
      </c>
    </row>
    <row r="19" spans="1:6" x14ac:dyDescent="0.25">
      <c r="A19" s="4"/>
      <c r="B19" s="5" t="s">
        <v>33</v>
      </c>
      <c r="C19" s="4"/>
      <c r="D19" s="4"/>
      <c r="E19" s="4"/>
      <c r="F19" s="4"/>
    </row>
    <row r="20" spans="1:6" x14ac:dyDescent="0.25">
      <c r="A20" s="4"/>
      <c r="B20" s="5" t="s">
        <v>34</v>
      </c>
      <c r="C20" s="4"/>
      <c r="D20" s="4">
        <v>4517.6000000000004</v>
      </c>
      <c r="E20" s="4">
        <v>10152.83</v>
      </c>
      <c r="F20" s="4">
        <v>22700</v>
      </c>
    </row>
    <row r="21" spans="1:6" x14ac:dyDescent="0.25">
      <c r="A21" s="4"/>
      <c r="B21" s="5" t="s">
        <v>35</v>
      </c>
      <c r="C21" s="4"/>
      <c r="D21" s="4">
        <v>257.8</v>
      </c>
      <c r="E21" s="4">
        <v>2591.77</v>
      </c>
      <c r="F21" s="4">
        <v>25827.73</v>
      </c>
    </row>
    <row r="22" spans="1:6" x14ac:dyDescent="0.25">
      <c r="A22" s="4"/>
      <c r="B22" s="5" t="s">
        <v>36</v>
      </c>
      <c r="C22" s="4"/>
      <c r="D22" s="4">
        <v>1208</v>
      </c>
      <c r="E22" s="4">
        <v>2347.1999999999998</v>
      </c>
      <c r="F22" s="4">
        <v>3989.6</v>
      </c>
    </row>
    <row r="23" spans="1:6" ht="27.6" x14ac:dyDescent="0.25">
      <c r="A23" s="4"/>
      <c r="B23" s="5" t="s">
        <v>98</v>
      </c>
      <c r="C23" s="4"/>
      <c r="D23" s="4">
        <v>3058.8</v>
      </c>
      <c r="E23" s="4">
        <v>364.33</v>
      </c>
      <c r="F23" s="4">
        <v>3390.6</v>
      </c>
    </row>
    <row r="24" spans="1:6" ht="41.4" x14ac:dyDescent="0.25">
      <c r="A24" s="4" t="s">
        <v>37</v>
      </c>
      <c r="B24" s="5" t="s">
        <v>103</v>
      </c>
      <c r="C24" s="4" t="s">
        <v>7</v>
      </c>
      <c r="D24" s="4">
        <v>2622.8</v>
      </c>
      <c r="E24" s="4">
        <v>5183.76</v>
      </c>
      <c r="F24" s="4">
        <v>10343.959999999999</v>
      </c>
    </row>
    <row r="25" spans="1:6" ht="27.6" x14ac:dyDescent="0.25">
      <c r="A25" s="4" t="s">
        <v>38</v>
      </c>
      <c r="B25" s="5" t="s">
        <v>39</v>
      </c>
      <c r="C25" s="4" t="s">
        <v>7</v>
      </c>
      <c r="D25" s="4">
        <f t="shared" ref="D25" si="0">D5-D6-D18-D24</f>
        <v>129.99999999999909</v>
      </c>
      <c r="E25" s="4">
        <f>E5-E6-E18-E24</f>
        <v>0</v>
      </c>
      <c r="F25" s="4">
        <f t="shared" ref="F25" si="1">F5-F6-F18-F24</f>
        <v>0</v>
      </c>
    </row>
    <row r="26" spans="1:6" ht="27.6" x14ac:dyDescent="0.25">
      <c r="A26" s="4" t="s">
        <v>40</v>
      </c>
      <c r="B26" s="5" t="s">
        <v>41</v>
      </c>
      <c r="C26" s="4" t="s">
        <v>7</v>
      </c>
      <c r="D26" s="4">
        <v>0</v>
      </c>
      <c r="E26" s="4">
        <v>0</v>
      </c>
      <c r="F26" s="4">
        <v>0</v>
      </c>
    </row>
    <row r="27" spans="1:6" ht="41.4" x14ac:dyDescent="0.25">
      <c r="A27" s="24" t="s">
        <v>42</v>
      </c>
      <c r="B27" s="5" t="s">
        <v>43</v>
      </c>
      <c r="C27" s="4"/>
      <c r="D27" s="4">
        <v>0</v>
      </c>
      <c r="E27" s="4">
        <v>0</v>
      </c>
      <c r="F27" s="4">
        <v>0</v>
      </c>
    </row>
    <row r="28" spans="1:6" x14ac:dyDescent="0.25">
      <c r="A28" s="24"/>
      <c r="B28" s="5" t="s">
        <v>44</v>
      </c>
      <c r="C28" s="4"/>
      <c r="D28" s="4"/>
      <c r="E28" s="4"/>
      <c r="F28" s="4"/>
    </row>
    <row r="29" spans="1:6" x14ac:dyDescent="0.25">
      <c r="A29" s="24"/>
      <c r="B29" s="8" t="s">
        <v>45</v>
      </c>
      <c r="C29" s="4" t="s">
        <v>46</v>
      </c>
      <c r="D29" s="4">
        <v>863.4</v>
      </c>
      <c r="E29" s="4">
        <v>1063.05</v>
      </c>
      <c r="F29" s="4">
        <v>1140.76</v>
      </c>
    </row>
    <row r="30" spans="1:6" ht="41.4" x14ac:dyDescent="0.25">
      <c r="A30" s="24"/>
      <c r="B30" s="8" t="s">
        <v>47</v>
      </c>
      <c r="C30" s="4" t="s">
        <v>48</v>
      </c>
      <c r="D30" s="9">
        <f>D17/D29</f>
        <v>13.961084086170953</v>
      </c>
      <c r="E30" s="9">
        <f>E17/E29</f>
        <v>19.415728328865058</v>
      </c>
      <c r="F30" s="9">
        <f>F17/F29</f>
        <v>58.076974999123379</v>
      </c>
    </row>
    <row r="31" spans="1:6" ht="41.4" x14ac:dyDescent="0.25">
      <c r="A31" s="4">
        <v>5</v>
      </c>
      <c r="B31" s="5" t="s">
        <v>49</v>
      </c>
      <c r="C31" s="4"/>
      <c r="D31" s="4"/>
      <c r="E31" s="4"/>
      <c r="F31" s="4"/>
    </row>
    <row r="32" spans="1:6" x14ac:dyDescent="0.25">
      <c r="A32" s="4" t="s">
        <v>50</v>
      </c>
      <c r="B32" s="5" t="s">
        <v>51</v>
      </c>
      <c r="C32" s="4" t="s">
        <v>52</v>
      </c>
      <c r="D32" s="4">
        <v>28</v>
      </c>
      <c r="E32" s="4">
        <v>34</v>
      </c>
      <c r="F32" s="4">
        <v>50</v>
      </c>
    </row>
    <row r="33" spans="1:6" ht="55.2" x14ac:dyDescent="0.25">
      <c r="A33" s="4" t="s">
        <v>53</v>
      </c>
      <c r="B33" s="5" t="s">
        <v>54</v>
      </c>
      <c r="C33" s="4" t="s">
        <v>55</v>
      </c>
      <c r="D33" s="4">
        <v>32.268999999999998</v>
      </c>
      <c r="E33" s="4">
        <v>24.884</v>
      </c>
      <c r="F33" s="10">
        <f>F20/F32/12</f>
        <v>37.833333333333336</v>
      </c>
    </row>
    <row r="34" spans="1:6" ht="41.4" x14ac:dyDescent="0.25">
      <c r="A34" s="24" t="s">
        <v>56</v>
      </c>
      <c r="B34" s="5" t="s">
        <v>57</v>
      </c>
      <c r="C34" s="4"/>
      <c r="D34" s="4" t="s">
        <v>92</v>
      </c>
      <c r="E34" s="4" t="s">
        <v>91</v>
      </c>
      <c r="F34" s="4"/>
    </row>
    <row r="35" spans="1:6" x14ac:dyDescent="0.25">
      <c r="A35" s="24"/>
      <c r="B35" s="5" t="s">
        <v>44</v>
      </c>
      <c r="C35" s="4"/>
      <c r="D35" s="4"/>
      <c r="E35" s="4"/>
      <c r="F35" s="4"/>
    </row>
    <row r="36" spans="1:6" ht="27.6" x14ac:dyDescent="0.25">
      <c r="A36" s="24"/>
      <c r="B36" s="5" t="s">
        <v>58</v>
      </c>
      <c r="C36" s="4" t="s">
        <v>7</v>
      </c>
      <c r="D36" s="4"/>
      <c r="E36" s="4"/>
      <c r="F36" s="4"/>
    </row>
    <row r="37" spans="1:6" ht="41.4" x14ac:dyDescent="0.25">
      <c r="A37" s="24"/>
      <c r="B37" s="5" t="s">
        <v>59</v>
      </c>
      <c r="C37" s="4" t="s">
        <v>7</v>
      </c>
      <c r="D37" s="4"/>
      <c r="E37" s="4"/>
      <c r="F37" s="4"/>
    </row>
    <row r="39" spans="1:6" ht="165.75" customHeight="1" x14ac:dyDescent="0.25">
      <c r="A39" s="25" t="s">
        <v>60</v>
      </c>
      <c r="B39" s="26"/>
      <c r="C39" s="26"/>
      <c r="D39" s="26"/>
      <c r="E39" s="26"/>
      <c r="F39" s="26"/>
    </row>
  </sheetData>
  <mergeCells count="5">
    <mergeCell ref="A27:A30"/>
    <mergeCell ref="A34:A37"/>
    <mergeCell ref="A39:F39"/>
    <mergeCell ref="A1:F1"/>
    <mergeCell ref="A2:F2"/>
  </mergeCells>
  <hyperlinks>
    <hyperlink ref="B12" location="Par284" display="Par284"/>
    <hyperlink ref="B13" location="Par284" display="Par284"/>
    <hyperlink ref="B14" location="Par284" display="Par284"/>
    <hyperlink ref="B15" location="Par284" display="Par284"/>
    <hyperlink ref="B16" location="Par284" display="Par284"/>
    <hyperlink ref="B29" location="Par284" display="Par284"/>
    <hyperlink ref="B30" location="Par284" display="Par284"/>
  </hyperlinks>
  <pageMargins left="0.7" right="0.7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H7" sqref="H7"/>
    </sheetView>
  </sheetViews>
  <sheetFormatPr defaultColWidth="9.109375" defaultRowHeight="13.8" x14ac:dyDescent="0.25"/>
  <cols>
    <col min="1" max="1" width="5.77734375" style="2" customWidth="1"/>
    <col min="2" max="2" width="45" style="2" customWidth="1"/>
    <col min="3" max="4" width="21.77734375" style="2" customWidth="1"/>
    <col min="5" max="16384" width="9.109375" style="2"/>
  </cols>
  <sheetData>
    <row r="1" spans="1:6" ht="74.25" customHeight="1" x14ac:dyDescent="0.25">
      <c r="A1" s="27" t="s">
        <v>105</v>
      </c>
      <c r="B1" s="27"/>
      <c r="C1" s="27"/>
      <c r="D1" s="27"/>
      <c r="E1" s="11"/>
      <c r="F1" s="11"/>
    </row>
    <row r="2" spans="1:6" x14ac:dyDescent="0.25">
      <c r="A2" s="18"/>
      <c r="B2" s="18"/>
      <c r="C2" s="18"/>
      <c r="D2" s="18"/>
      <c r="E2" s="11"/>
      <c r="F2" s="11"/>
    </row>
    <row r="3" spans="1:6" ht="75" customHeight="1" x14ac:dyDescent="0.25">
      <c r="A3" s="29" t="s">
        <v>95</v>
      </c>
      <c r="B3" s="29"/>
      <c r="C3" s="29"/>
      <c r="D3" s="29"/>
      <c r="E3" s="1"/>
      <c r="F3" s="1"/>
    </row>
    <row r="4" spans="1:6" x14ac:dyDescent="0.25">
      <c r="A4" s="3"/>
      <c r="B4" s="3"/>
      <c r="C4" s="3"/>
      <c r="D4" s="3"/>
      <c r="E4" s="1"/>
      <c r="F4" s="1"/>
    </row>
    <row r="5" spans="1:6" ht="69" x14ac:dyDescent="0.25">
      <c r="A5" s="4" t="s">
        <v>96</v>
      </c>
      <c r="B5" s="12" t="s">
        <v>61</v>
      </c>
      <c r="C5" s="4" t="s">
        <v>127</v>
      </c>
      <c r="D5" s="4" t="s">
        <v>62</v>
      </c>
    </row>
    <row r="6" spans="1:6" ht="27.6" x14ac:dyDescent="0.25">
      <c r="A6" s="4">
        <v>1</v>
      </c>
      <c r="B6" s="5" t="s">
        <v>63</v>
      </c>
      <c r="C6" s="13" t="s">
        <v>93</v>
      </c>
      <c r="D6" s="13" t="s">
        <v>93</v>
      </c>
    </row>
    <row r="7" spans="1:6" ht="55.2" x14ac:dyDescent="0.25">
      <c r="A7" s="4">
        <v>2</v>
      </c>
      <c r="B7" s="5" t="s">
        <v>64</v>
      </c>
      <c r="C7" s="16">
        <f>'[1]Лист1 (3)'!$E$34</f>
        <v>798.94033420457913</v>
      </c>
      <c r="D7" s="13">
        <f>'[1]Лист1 (3)'!$D$34</f>
        <v>250</v>
      </c>
    </row>
    <row r="8" spans="1:6" x14ac:dyDescent="0.25">
      <c r="A8" s="31" t="s">
        <v>111</v>
      </c>
      <c r="B8" s="32" t="s">
        <v>112</v>
      </c>
      <c r="C8" s="16">
        <f>'[1]Лист1 (3)'!$E$34</f>
        <v>798.94033420457913</v>
      </c>
      <c r="D8" s="13">
        <f>'[1]Лист1 (3)'!$D$34</f>
        <v>250</v>
      </c>
    </row>
    <row r="9" spans="1:6" ht="27.6" x14ac:dyDescent="0.25">
      <c r="A9" s="4">
        <v>3</v>
      </c>
      <c r="B9" s="5" t="s">
        <v>65</v>
      </c>
      <c r="C9" s="13" t="s">
        <v>93</v>
      </c>
      <c r="D9" s="13" t="s">
        <v>93</v>
      </c>
    </row>
  </sheetData>
  <mergeCells count="2">
    <mergeCell ref="A1:D1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workbookViewId="0">
      <selection activeCell="B5" sqref="B5"/>
    </sheetView>
  </sheetViews>
  <sheetFormatPr defaultColWidth="9.109375" defaultRowHeight="13.8" x14ac:dyDescent="0.25"/>
  <cols>
    <col min="1" max="1" width="4.77734375" style="20" customWidth="1"/>
    <col min="2" max="2" width="38.21875" style="2" customWidth="1"/>
    <col min="3" max="5" width="18" style="2" customWidth="1"/>
    <col min="6" max="16384" width="9.109375" style="2"/>
  </cols>
  <sheetData>
    <row r="1" spans="1:5" ht="75" customHeight="1" x14ac:dyDescent="0.25">
      <c r="A1" s="27" t="s">
        <v>104</v>
      </c>
      <c r="B1" s="30"/>
      <c r="C1" s="30"/>
      <c r="D1" s="30"/>
      <c r="E1" s="30"/>
    </row>
    <row r="2" spans="1:5" x14ac:dyDescent="0.25">
      <c r="A2" s="18"/>
      <c r="B2" s="22"/>
      <c r="C2" s="22"/>
      <c r="D2" s="22"/>
      <c r="E2" s="22"/>
    </row>
    <row r="3" spans="1:5" ht="85.2" customHeight="1" x14ac:dyDescent="0.25">
      <c r="A3" s="38" t="s">
        <v>110</v>
      </c>
      <c r="B3" s="39"/>
      <c r="C3" s="39"/>
      <c r="D3" s="39"/>
      <c r="E3" s="39"/>
    </row>
    <row r="4" spans="1:5" x14ac:dyDescent="0.25">
      <c r="A4" s="21"/>
      <c r="B4" s="37"/>
      <c r="C4" s="37"/>
      <c r="D4" s="37"/>
      <c r="E4" s="37"/>
    </row>
    <row r="5" spans="1:5" ht="151.80000000000001" x14ac:dyDescent="0.25">
      <c r="A5" s="19" t="s">
        <v>96</v>
      </c>
      <c r="B5" s="19" t="s">
        <v>61</v>
      </c>
      <c r="C5" s="4" t="s">
        <v>66</v>
      </c>
      <c r="D5" s="4" t="s">
        <v>67</v>
      </c>
      <c r="E5" s="4" t="s">
        <v>68</v>
      </c>
    </row>
    <row r="6" spans="1:5" ht="27.6" x14ac:dyDescent="0.25">
      <c r="A6" s="17">
        <v>1</v>
      </c>
      <c r="B6" s="5" t="s">
        <v>69</v>
      </c>
      <c r="C6" s="13" t="s">
        <v>93</v>
      </c>
      <c r="D6" s="13" t="s">
        <v>93</v>
      </c>
      <c r="E6" s="13" t="s">
        <v>93</v>
      </c>
    </row>
    <row r="7" spans="1:5" x14ac:dyDescent="0.25">
      <c r="A7" s="17"/>
      <c r="B7" s="7" t="s">
        <v>70</v>
      </c>
      <c r="C7" s="13" t="s">
        <v>93</v>
      </c>
      <c r="D7" s="13" t="s">
        <v>93</v>
      </c>
      <c r="E7" s="13" t="s">
        <v>93</v>
      </c>
    </row>
    <row r="8" spans="1:5" x14ac:dyDescent="0.25">
      <c r="A8" s="17"/>
      <c r="B8" s="7" t="s">
        <v>71</v>
      </c>
      <c r="C8" s="13" t="s">
        <v>93</v>
      </c>
      <c r="D8" s="13" t="s">
        <v>93</v>
      </c>
      <c r="E8" s="13" t="s">
        <v>93</v>
      </c>
    </row>
    <row r="9" spans="1:5" x14ac:dyDescent="0.25">
      <c r="A9" s="17"/>
      <c r="B9" s="7" t="s">
        <v>72</v>
      </c>
      <c r="C9" s="13" t="s">
        <v>93</v>
      </c>
      <c r="D9" s="13" t="s">
        <v>93</v>
      </c>
      <c r="E9" s="13" t="s">
        <v>93</v>
      </c>
    </row>
    <row r="10" spans="1:5" ht="27.6" x14ac:dyDescent="0.25">
      <c r="A10" s="17">
        <v>2</v>
      </c>
      <c r="B10" s="5" t="s">
        <v>73</v>
      </c>
      <c r="C10" s="16">
        <f>C11+C23</f>
        <v>782.99343256907878</v>
      </c>
      <c r="D10" s="34">
        <f>D11+D23</f>
        <v>2.44</v>
      </c>
      <c r="E10" s="16">
        <f>E11+E23</f>
        <v>290</v>
      </c>
    </row>
    <row r="11" spans="1:5" x14ac:dyDescent="0.25">
      <c r="A11" s="17"/>
      <c r="B11" s="7" t="s">
        <v>70</v>
      </c>
      <c r="C11" s="16">
        <f>SUM(C12:C22)</f>
        <v>677.3672419690788</v>
      </c>
      <c r="D11" s="34">
        <f>SUM(D12:D22)</f>
        <v>2.23</v>
      </c>
      <c r="E11" s="16">
        <f>SUM(E12:E22)</f>
        <v>190</v>
      </c>
    </row>
    <row r="12" spans="1:5" x14ac:dyDescent="0.25">
      <c r="A12" s="17"/>
      <c r="B12" s="33" t="s">
        <v>113</v>
      </c>
      <c r="C12" s="9">
        <v>55.18082429319702</v>
      </c>
      <c r="D12" s="10">
        <v>0.2</v>
      </c>
      <c r="E12" s="9">
        <v>15</v>
      </c>
    </row>
    <row r="13" spans="1:5" x14ac:dyDescent="0.25">
      <c r="A13" s="17"/>
      <c r="B13" s="33" t="s">
        <v>114</v>
      </c>
      <c r="C13" s="9">
        <v>41.366835428770244</v>
      </c>
      <c r="D13" s="10">
        <v>0.04</v>
      </c>
      <c r="E13" s="9">
        <v>15</v>
      </c>
    </row>
    <row r="14" spans="1:5" x14ac:dyDescent="0.25">
      <c r="A14" s="17"/>
      <c r="B14" s="33" t="s">
        <v>115</v>
      </c>
      <c r="C14" s="9">
        <v>38.083188047111584</v>
      </c>
      <c r="D14" s="10">
        <v>0.3</v>
      </c>
      <c r="E14" s="9">
        <v>15</v>
      </c>
    </row>
    <row r="15" spans="1:5" x14ac:dyDescent="0.25">
      <c r="A15" s="17"/>
      <c r="B15" s="33" t="s">
        <v>116</v>
      </c>
      <c r="C15" s="9">
        <v>87.161848199999994</v>
      </c>
      <c r="D15" s="10">
        <v>0.25</v>
      </c>
      <c r="E15" s="9">
        <v>15</v>
      </c>
    </row>
    <row r="16" spans="1:5" x14ac:dyDescent="0.25">
      <c r="A16" s="17"/>
      <c r="B16" s="33" t="s">
        <v>117</v>
      </c>
      <c r="C16" s="9">
        <v>7.0875125999999993</v>
      </c>
      <c r="D16" s="10">
        <v>0.04</v>
      </c>
      <c r="E16" s="9">
        <v>15</v>
      </c>
    </row>
    <row r="17" spans="1:5" x14ac:dyDescent="0.25">
      <c r="A17" s="17"/>
      <c r="B17" s="33" t="s">
        <v>118</v>
      </c>
      <c r="C17" s="9">
        <v>11.538676800000001</v>
      </c>
      <c r="D17" s="10">
        <v>0.04</v>
      </c>
      <c r="E17" s="9">
        <v>15</v>
      </c>
    </row>
    <row r="18" spans="1:5" x14ac:dyDescent="0.25">
      <c r="A18" s="17"/>
      <c r="B18" s="33" t="s">
        <v>119</v>
      </c>
      <c r="C18" s="9">
        <v>12.1584708</v>
      </c>
      <c r="D18" s="10">
        <v>0.05</v>
      </c>
      <c r="E18" s="9">
        <v>15</v>
      </c>
    </row>
    <row r="19" spans="1:5" x14ac:dyDescent="0.25">
      <c r="A19" s="17"/>
      <c r="B19" s="33" t="s">
        <v>120</v>
      </c>
      <c r="C19" s="9">
        <v>143.059392</v>
      </c>
      <c r="D19" s="10">
        <v>0.35</v>
      </c>
      <c r="E19" s="9">
        <v>15</v>
      </c>
    </row>
    <row r="20" spans="1:5" x14ac:dyDescent="0.25">
      <c r="A20" s="17"/>
      <c r="B20" s="33" t="s">
        <v>121</v>
      </c>
      <c r="C20" s="9">
        <v>35.7472584</v>
      </c>
      <c r="D20" s="10">
        <v>0.08</v>
      </c>
      <c r="E20" s="9">
        <v>40</v>
      </c>
    </row>
    <row r="21" spans="1:5" ht="24" x14ac:dyDescent="0.25">
      <c r="A21" s="17"/>
      <c r="B21" s="33" t="s">
        <v>122</v>
      </c>
      <c r="C21" s="9">
        <v>122.99161770000001</v>
      </c>
      <c r="D21" s="10">
        <v>0.44</v>
      </c>
      <c r="E21" s="9">
        <v>15</v>
      </c>
    </row>
    <row r="22" spans="1:5" ht="24" x14ac:dyDescent="0.25">
      <c r="A22" s="17"/>
      <c r="B22" s="33" t="s">
        <v>123</v>
      </c>
      <c r="C22" s="9">
        <v>122.99161770000001</v>
      </c>
      <c r="D22" s="10">
        <v>0.44</v>
      </c>
      <c r="E22" s="9">
        <v>15</v>
      </c>
    </row>
    <row r="23" spans="1:5" x14ac:dyDescent="0.25">
      <c r="A23" s="17"/>
      <c r="B23" s="7" t="s">
        <v>71</v>
      </c>
      <c r="C23" s="16">
        <f>C24</f>
        <v>105.6261906</v>
      </c>
      <c r="D23" s="34">
        <f t="shared" ref="D23:E23" si="0">D24</f>
        <v>0.21</v>
      </c>
      <c r="E23" s="16">
        <f t="shared" si="0"/>
        <v>100</v>
      </c>
    </row>
    <row r="24" spans="1:5" ht="24" x14ac:dyDescent="0.25">
      <c r="A24" s="17"/>
      <c r="B24" s="35" t="s">
        <v>124</v>
      </c>
      <c r="C24" s="9">
        <v>105.6261906</v>
      </c>
      <c r="D24" s="10">
        <v>0.21</v>
      </c>
      <c r="E24" s="9">
        <v>100</v>
      </c>
    </row>
    <row r="25" spans="1:5" x14ac:dyDescent="0.25">
      <c r="A25" s="17"/>
      <c r="B25" s="7" t="s">
        <v>72</v>
      </c>
      <c r="C25" s="13" t="s">
        <v>93</v>
      </c>
      <c r="D25" s="13" t="s">
        <v>93</v>
      </c>
      <c r="E25" s="13" t="s">
        <v>93</v>
      </c>
    </row>
  </sheetData>
  <mergeCells count="2">
    <mergeCell ref="A1:E1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L5" sqref="L5"/>
    </sheetView>
  </sheetViews>
  <sheetFormatPr defaultColWidth="9.109375" defaultRowHeight="13.8" x14ac:dyDescent="0.25"/>
  <cols>
    <col min="1" max="1" width="9.109375" style="2"/>
    <col min="2" max="2" width="30" style="2" customWidth="1"/>
    <col min="3" max="16384" width="9.109375" style="2"/>
  </cols>
  <sheetData>
    <row r="1" spans="1:16" ht="82.5" customHeight="1" x14ac:dyDescent="0.25">
      <c r="A1" s="27" t="s">
        <v>106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76.5" customHeight="1" x14ac:dyDescent="0.25">
      <c r="A3" s="38" t="s">
        <v>109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6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6" ht="30" customHeight="1" x14ac:dyDescent="0.25">
      <c r="A5" s="24" t="s">
        <v>74</v>
      </c>
      <c r="B5" s="24"/>
      <c r="C5" s="24" t="s">
        <v>126</v>
      </c>
      <c r="D5" s="24"/>
      <c r="E5" s="24"/>
      <c r="F5" s="24" t="s">
        <v>75</v>
      </c>
      <c r="G5" s="24"/>
      <c r="H5" s="24"/>
      <c r="I5" s="24" t="s">
        <v>125</v>
      </c>
      <c r="J5" s="24"/>
      <c r="K5" s="24"/>
    </row>
    <row r="6" spans="1:16" ht="27.6" x14ac:dyDescent="0.25">
      <c r="A6" s="24"/>
      <c r="B6" s="24"/>
      <c r="C6" s="4" t="s">
        <v>70</v>
      </c>
      <c r="D6" s="4" t="s">
        <v>71</v>
      </c>
      <c r="E6" s="4" t="s">
        <v>76</v>
      </c>
      <c r="F6" s="4" t="s">
        <v>70</v>
      </c>
      <c r="G6" s="4" t="s">
        <v>71</v>
      </c>
      <c r="H6" s="4" t="s">
        <v>76</v>
      </c>
      <c r="I6" s="4" t="s">
        <v>70</v>
      </c>
      <c r="J6" s="4" t="s">
        <v>71</v>
      </c>
      <c r="K6" s="4" t="s">
        <v>76</v>
      </c>
    </row>
    <row r="7" spans="1:16" x14ac:dyDescent="0.25">
      <c r="A7" s="4">
        <v>1</v>
      </c>
      <c r="B7" s="5" t="s">
        <v>77</v>
      </c>
      <c r="C7" s="5">
        <v>127</v>
      </c>
      <c r="D7" s="5"/>
      <c r="E7" s="5"/>
      <c r="F7" s="15">
        <v>1517.9</v>
      </c>
      <c r="G7" s="15"/>
      <c r="H7" s="5"/>
      <c r="I7" s="5">
        <v>79.52</v>
      </c>
      <c r="J7" s="5"/>
      <c r="K7" s="5"/>
    </row>
    <row r="8" spans="1:16" x14ac:dyDescent="0.25">
      <c r="A8" s="5"/>
      <c r="B8" s="7" t="s">
        <v>78</v>
      </c>
      <c r="C8" s="5"/>
      <c r="D8" s="5"/>
      <c r="E8" s="5"/>
      <c r="F8" s="15"/>
      <c r="G8" s="15"/>
      <c r="H8" s="5"/>
      <c r="I8" s="5"/>
      <c r="J8" s="5"/>
      <c r="K8" s="5"/>
    </row>
    <row r="9" spans="1:16" x14ac:dyDescent="0.25">
      <c r="A9" s="5"/>
      <c r="B9" s="14" t="s">
        <v>79</v>
      </c>
      <c r="C9" s="5">
        <v>127</v>
      </c>
      <c r="D9" s="5"/>
      <c r="E9" s="5"/>
      <c r="F9" s="15">
        <v>1517.9</v>
      </c>
      <c r="G9" s="15"/>
      <c r="H9" s="5"/>
      <c r="I9" s="5">
        <v>79.52</v>
      </c>
      <c r="J9" s="5"/>
      <c r="K9" s="5"/>
      <c r="P9" s="2" t="s">
        <v>94</v>
      </c>
    </row>
    <row r="10" spans="1:16" x14ac:dyDescent="0.25">
      <c r="A10" s="4">
        <v>2</v>
      </c>
      <c r="B10" s="5" t="s">
        <v>80</v>
      </c>
      <c r="C10" s="5">
        <v>6</v>
      </c>
      <c r="D10" s="5"/>
      <c r="E10" s="5"/>
      <c r="F10" s="15">
        <v>259.60000000000002</v>
      </c>
      <c r="G10" s="15"/>
      <c r="H10" s="5"/>
      <c r="I10" s="6">
        <v>87.79</v>
      </c>
      <c r="J10" s="5"/>
      <c r="K10" s="5"/>
    </row>
    <row r="11" spans="1:16" x14ac:dyDescent="0.25">
      <c r="A11" s="5"/>
      <c r="B11" s="7" t="s">
        <v>78</v>
      </c>
      <c r="C11" s="5"/>
      <c r="D11" s="5"/>
      <c r="E11" s="5"/>
      <c r="F11" s="5"/>
      <c r="G11" s="5"/>
      <c r="H11" s="5"/>
      <c r="I11" s="5"/>
      <c r="J11" s="5"/>
      <c r="K11" s="5"/>
    </row>
    <row r="12" spans="1:16" x14ac:dyDescent="0.25">
      <c r="A12" s="5"/>
      <c r="B12" s="14" t="s">
        <v>81</v>
      </c>
      <c r="C12" s="5"/>
      <c r="D12" s="5"/>
      <c r="E12" s="5"/>
      <c r="F12" s="5"/>
      <c r="G12" s="5"/>
      <c r="H12" s="5"/>
      <c r="I12" s="5"/>
      <c r="J12" s="5"/>
      <c r="K12" s="5"/>
    </row>
    <row r="13" spans="1:16" x14ac:dyDescent="0.25">
      <c r="A13" s="4">
        <v>3</v>
      </c>
      <c r="B13" s="5" t="s">
        <v>82</v>
      </c>
      <c r="C13" s="5">
        <v>1</v>
      </c>
      <c r="D13" s="5"/>
      <c r="E13" s="5"/>
      <c r="F13" s="15">
        <v>180</v>
      </c>
      <c r="G13" s="5"/>
      <c r="H13" s="5"/>
      <c r="I13" s="5">
        <v>10.63</v>
      </c>
      <c r="J13" s="5"/>
      <c r="K13" s="5"/>
    </row>
    <row r="14" spans="1:16" x14ac:dyDescent="0.25">
      <c r="A14" s="5"/>
      <c r="B14" s="7" t="s">
        <v>78</v>
      </c>
      <c r="C14" s="5"/>
      <c r="D14" s="5"/>
      <c r="E14" s="5"/>
      <c r="F14" s="5"/>
      <c r="G14" s="5"/>
      <c r="H14" s="5"/>
      <c r="I14" s="5"/>
      <c r="J14" s="5"/>
      <c r="K14" s="5"/>
    </row>
    <row r="15" spans="1:16" x14ac:dyDescent="0.25">
      <c r="A15" s="5"/>
      <c r="B15" s="7" t="s">
        <v>83</v>
      </c>
      <c r="C15" s="5"/>
      <c r="D15" s="5"/>
      <c r="E15" s="5"/>
      <c r="F15" s="5"/>
      <c r="G15" s="5"/>
      <c r="H15" s="5"/>
      <c r="I15" s="5"/>
      <c r="J15" s="5"/>
      <c r="K15" s="5"/>
    </row>
    <row r="16" spans="1:16" x14ac:dyDescent="0.25">
      <c r="A16" s="4">
        <v>4</v>
      </c>
      <c r="B16" s="5" t="s">
        <v>84</v>
      </c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7" t="s">
        <v>78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7" t="s">
        <v>83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4">
        <v>5</v>
      </c>
      <c r="B19" s="5" t="s">
        <v>85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7" t="s">
        <v>78</v>
      </c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7" t="s">
        <v>83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4">
        <v>6</v>
      </c>
      <c r="B22" s="5" t="s">
        <v>86</v>
      </c>
      <c r="C22" s="5"/>
      <c r="D22" s="5"/>
      <c r="E22" s="5"/>
      <c r="F22" s="5"/>
      <c r="G22" s="5"/>
      <c r="H22" s="5"/>
      <c r="I22" s="5"/>
      <c r="J22" s="5"/>
      <c r="K22" s="5"/>
    </row>
    <row r="24" spans="1:11" ht="147" customHeight="1" x14ac:dyDescent="0.25">
      <c r="A24" s="25" t="s">
        <v>87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</sheetData>
  <mergeCells count="7">
    <mergeCell ref="A3:K3"/>
    <mergeCell ref="A1:K1"/>
    <mergeCell ref="A24:K24"/>
    <mergeCell ref="A5:B6"/>
    <mergeCell ref="C5:E5"/>
    <mergeCell ref="F5:H5"/>
    <mergeCell ref="I5:K5"/>
  </mergeCells>
  <hyperlinks>
    <hyperlink ref="B9" location="Par2093" display="Par2093"/>
    <hyperlink ref="B12" location="Par2094" display="Par209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B10" sqref="B10"/>
    </sheetView>
  </sheetViews>
  <sheetFormatPr defaultColWidth="9.109375" defaultRowHeight="13.8" x14ac:dyDescent="0.25"/>
  <cols>
    <col min="1" max="1" width="9.109375" style="2"/>
    <col min="2" max="2" width="42.5546875" style="2" customWidth="1"/>
    <col min="3" max="16384" width="9.109375" style="2"/>
  </cols>
  <sheetData>
    <row r="1" spans="1:13" ht="77.25" customHeight="1" x14ac:dyDescent="0.25">
      <c r="A1" s="27" t="s">
        <v>107</v>
      </c>
      <c r="B1" s="27"/>
      <c r="C1" s="27"/>
      <c r="D1" s="27"/>
      <c r="E1" s="27"/>
      <c r="F1" s="27"/>
      <c r="G1" s="27"/>
      <c r="H1" s="27"/>
    </row>
    <row r="2" spans="1:13" x14ac:dyDescent="0.25">
      <c r="A2" s="18"/>
      <c r="B2" s="18"/>
      <c r="C2" s="18"/>
      <c r="D2" s="18"/>
      <c r="E2" s="18"/>
      <c r="F2" s="18"/>
      <c r="G2" s="18"/>
      <c r="H2" s="18"/>
    </row>
    <row r="3" spans="1:13" ht="64.5" customHeight="1" x14ac:dyDescent="0.25">
      <c r="A3" s="40" t="s">
        <v>108</v>
      </c>
      <c r="B3" s="40"/>
      <c r="C3" s="40"/>
      <c r="D3" s="40"/>
      <c r="E3" s="40"/>
      <c r="F3" s="40"/>
      <c r="G3" s="40"/>
      <c r="H3" s="40"/>
    </row>
    <row r="4" spans="1:13" x14ac:dyDescent="0.25">
      <c r="A4" s="23"/>
      <c r="B4" s="23"/>
      <c r="C4" s="23"/>
      <c r="D4" s="23"/>
      <c r="E4" s="23"/>
      <c r="F4" s="23"/>
      <c r="G4" s="23"/>
      <c r="H4" s="23"/>
    </row>
    <row r="5" spans="1:13" ht="30" customHeight="1" x14ac:dyDescent="0.25">
      <c r="A5" s="24" t="s">
        <v>74</v>
      </c>
      <c r="B5" s="24"/>
      <c r="C5" s="24" t="s">
        <v>88</v>
      </c>
      <c r="D5" s="24"/>
      <c r="E5" s="24"/>
      <c r="F5" s="24" t="s">
        <v>75</v>
      </c>
      <c r="G5" s="24"/>
      <c r="H5" s="24"/>
    </row>
    <row r="6" spans="1:13" ht="27.6" x14ac:dyDescent="0.25">
      <c r="A6" s="24"/>
      <c r="B6" s="24"/>
      <c r="C6" s="4" t="s">
        <v>70</v>
      </c>
      <c r="D6" s="4" t="s">
        <v>71</v>
      </c>
      <c r="E6" s="4" t="s">
        <v>76</v>
      </c>
      <c r="F6" s="4" t="s">
        <v>70</v>
      </c>
      <c r="G6" s="4" t="s">
        <v>71</v>
      </c>
      <c r="H6" s="4" t="s">
        <v>76</v>
      </c>
    </row>
    <row r="7" spans="1:13" x14ac:dyDescent="0.25">
      <c r="A7" s="4">
        <v>1</v>
      </c>
      <c r="B7" s="5" t="s">
        <v>77</v>
      </c>
      <c r="C7" s="5">
        <v>183</v>
      </c>
      <c r="D7" s="5"/>
      <c r="E7" s="5"/>
      <c r="F7" s="15">
        <v>2310.9</v>
      </c>
      <c r="G7" s="15"/>
      <c r="H7" s="5"/>
    </row>
    <row r="8" spans="1:13" x14ac:dyDescent="0.25">
      <c r="A8" s="5"/>
      <c r="B8" s="7" t="s">
        <v>78</v>
      </c>
      <c r="C8" s="5"/>
      <c r="D8" s="5"/>
      <c r="E8" s="5"/>
      <c r="F8" s="15"/>
      <c r="G8" s="15"/>
      <c r="H8" s="5"/>
    </row>
    <row r="9" spans="1:13" x14ac:dyDescent="0.25">
      <c r="A9" s="5"/>
      <c r="B9" s="14" t="s">
        <v>79</v>
      </c>
      <c r="C9" s="5"/>
      <c r="D9" s="5"/>
      <c r="E9" s="5"/>
      <c r="F9" s="15"/>
      <c r="G9" s="15"/>
      <c r="H9" s="5"/>
    </row>
    <row r="10" spans="1:13" x14ac:dyDescent="0.25">
      <c r="A10" s="4">
        <v>2</v>
      </c>
      <c r="B10" s="5" t="s">
        <v>80</v>
      </c>
      <c r="C10" s="5">
        <v>32</v>
      </c>
      <c r="D10" s="5">
        <v>3</v>
      </c>
      <c r="E10" s="5"/>
      <c r="F10" s="15">
        <v>1590</v>
      </c>
      <c r="G10" s="15">
        <v>245</v>
      </c>
      <c r="H10" s="5"/>
    </row>
    <row r="11" spans="1:13" x14ac:dyDescent="0.25">
      <c r="A11" s="5"/>
      <c r="B11" s="7" t="s">
        <v>78</v>
      </c>
      <c r="C11" s="5"/>
      <c r="D11" s="5"/>
      <c r="E11" s="5"/>
      <c r="F11" s="15"/>
      <c r="G11" s="15"/>
      <c r="H11" s="5"/>
    </row>
    <row r="12" spans="1:13" x14ac:dyDescent="0.25">
      <c r="A12" s="5"/>
      <c r="B12" s="14" t="s">
        <v>81</v>
      </c>
      <c r="C12" s="5"/>
      <c r="D12" s="5"/>
      <c r="E12" s="5"/>
      <c r="F12" s="15"/>
      <c r="G12" s="15"/>
      <c r="H12" s="5"/>
    </row>
    <row r="13" spans="1:13" x14ac:dyDescent="0.25">
      <c r="A13" s="4">
        <v>3</v>
      </c>
      <c r="B13" s="5" t="s">
        <v>82</v>
      </c>
      <c r="C13" s="5">
        <v>4</v>
      </c>
      <c r="D13" s="5"/>
      <c r="E13" s="5"/>
      <c r="F13" s="15">
        <v>1144</v>
      </c>
      <c r="G13" s="15"/>
      <c r="H13" s="5"/>
    </row>
    <row r="14" spans="1:13" x14ac:dyDescent="0.25">
      <c r="A14" s="5"/>
      <c r="B14" s="7" t="s">
        <v>78</v>
      </c>
      <c r="C14" s="5"/>
      <c r="D14" s="5"/>
      <c r="E14" s="5"/>
      <c r="F14" s="15"/>
      <c r="G14" s="15"/>
      <c r="H14" s="5"/>
      <c r="M14" s="2" t="s">
        <v>94</v>
      </c>
    </row>
    <row r="15" spans="1:13" x14ac:dyDescent="0.25">
      <c r="A15" s="5"/>
      <c r="B15" s="7" t="s">
        <v>83</v>
      </c>
      <c r="C15" s="5"/>
      <c r="D15" s="5"/>
      <c r="E15" s="5"/>
      <c r="F15" s="15"/>
      <c r="G15" s="15"/>
      <c r="H15" s="5"/>
    </row>
    <row r="16" spans="1:13" x14ac:dyDescent="0.25">
      <c r="A16" s="4">
        <v>4</v>
      </c>
      <c r="B16" s="5" t="s">
        <v>84</v>
      </c>
      <c r="C16" s="5"/>
      <c r="D16" s="5"/>
      <c r="E16" s="5"/>
      <c r="F16" s="15"/>
      <c r="G16" s="15"/>
      <c r="H16" s="5"/>
    </row>
    <row r="17" spans="1:11" x14ac:dyDescent="0.25">
      <c r="A17" s="5"/>
      <c r="B17" s="7" t="s">
        <v>78</v>
      </c>
      <c r="C17" s="5"/>
      <c r="D17" s="5"/>
      <c r="E17" s="5"/>
      <c r="F17" s="5"/>
      <c r="G17" s="5"/>
      <c r="H17" s="5"/>
    </row>
    <row r="18" spans="1:11" x14ac:dyDescent="0.25">
      <c r="A18" s="5"/>
      <c r="B18" s="7" t="s">
        <v>83</v>
      </c>
      <c r="C18" s="5"/>
      <c r="D18" s="5"/>
      <c r="E18" s="5"/>
      <c r="F18" s="5"/>
      <c r="G18" s="5"/>
      <c r="H18" s="5"/>
    </row>
    <row r="19" spans="1:11" x14ac:dyDescent="0.25">
      <c r="A19" s="4">
        <v>5</v>
      </c>
      <c r="B19" s="5" t="s">
        <v>85</v>
      </c>
      <c r="C19" s="5"/>
      <c r="D19" s="5"/>
      <c r="E19" s="5"/>
      <c r="F19" s="5"/>
      <c r="G19" s="5"/>
      <c r="H19" s="5"/>
    </row>
    <row r="20" spans="1:11" x14ac:dyDescent="0.25">
      <c r="A20" s="5"/>
      <c r="B20" s="7" t="s">
        <v>78</v>
      </c>
      <c r="C20" s="5"/>
      <c r="D20" s="5"/>
      <c r="E20" s="5"/>
      <c r="F20" s="5"/>
      <c r="G20" s="5"/>
      <c r="H20" s="5"/>
    </row>
    <row r="21" spans="1:11" x14ac:dyDescent="0.25">
      <c r="A21" s="5"/>
      <c r="B21" s="7" t="s">
        <v>83</v>
      </c>
      <c r="C21" s="5"/>
      <c r="D21" s="5"/>
      <c r="E21" s="5"/>
      <c r="F21" s="5"/>
      <c r="G21" s="5"/>
      <c r="H21" s="5"/>
    </row>
    <row r="22" spans="1:11" x14ac:dyDescent="0.25">
      <c r="A22" s="4">
        <v>6</v>
      </c>
      <c r="B22" s="5" t="s">
        <v>86</v>
      </c>
      <c r="C22" s="5"/>
      <c r="D22" s="5"/>
      <c r="E22" s="5"/>
      <c r="F22" s="5"/>
      <c r="G22" s="5"/>
      <c r="H22" s="5"/>
    </row>
    <row r="24" spans="1:11" ht="147" customHeight="1" x14ac:dyDescent="0.25">
      <c r="A24" s="36" t="s">
        <v>87</v>
      </c>
      <c r="B24" s="36"/>
      <c r="C24" s="36"/>
      <c r="D24" s="36"/>
      <c r="E24" s="36"/>
      <c r="F24" s="36"/>
      <c r="G24" s="36"/>
      <c r="H24" s="36"/>
      <c r="I24" s="1"/>
      <c r="J24" s="1"/>
      <c r="K24" s="1"/>
    </row>
  </sheetData>
  <mergeCells count="6">
    <mergeCell ref="A24:H24"/>
    <mergeCell ref="A5:B6"/>
    <mergeCell ref="C5:E5"/>
    <mergeCell ref="F5:H5"/>
    <mergeCell ref="A1:H1"/>
    <mergeCell ref="A3:H3"/>
  </mergeCells>
  <hyperlinks>
    <hyperlink ref="B9" r:id="rId1" display="consultantplus://offline/ref=2B68D365C87DD12C3005D9B461515A31DC59046575EDA8B88471CB77745D0FE2FE0F07D2C424YAQ0F"/>
    <hyperlink ref="B12" r:id="rId2" display="consultantplus://offline/ref=2B68D365C87DD12C3005D9B461515A31DC59046575EDA8B88471CB77745D0FE2FE0F07D2C424YAQF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 2</vt:lpstr>
      <vt:lpstr>приложение 2</vt:lpstr>
      <vt:lpstr>приложение 3</vt:lpstr>
      <vt:lpstr>приложение 4</vt:lpstr>
      <vt:lpstr>приложение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2019-10-16T07:38:53Z</dcterms:modified>
</cp:coreProperties>
</file>