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defaultThemeVersion="124226"/>
  <xr:revisionPtr revIDLastSave="0" documentId="8_{8AF4A651-E707-4B29-A991-E6BCD4BEE885}" xr6:coauthVersionLast="43" xr6:coauthVersionMax="43" xr10:uidLastSave="{00000000-0000-0000-0000-000000000000}"/>
  <bookViews>
    <workbookView xWindow="-120" yWindow="-120" windowWidth="29040" windowHeight="15840" tabRatio="672" firstSheet="6" activeTab="6" xr2:uid="{00000000-000D-0000-FFFF-FFFF00000000}"/>
  </bookViews>
  <sheets>
    <sheet name="январь 2019" sheetId="8" state="hidden" r:id="rId1"/>
    <sheet name="февраль 2019" sheetId="9" state="hidden" r:id="rId2"/>
    <sheet name="март 2019" sheetId="10" state="hidden" r:id="rId3"/>
    <sheet name="апрель 2019" sheetId="11" state="hidden" r:id="rId4"/>
    <sheet name="май 2019" sheetId="12" state="hidden" r:id="rId5"/>
    <sheet name="июнь 2019" sheetId="14" state="hidden" r:id="rId6"/>
    <sheet name="июль 2019" sheetId="16" r:id="rId7"/>
  </sheets>
  <definedNames>
    <definedName name="_xlnm.Print_Area" localSheetId="3">'апрель 2019'!$A$1:$H$26</definedName>
    <definedName name="_xlnm.Print_Area" localSheetId="6">'июль 2019'!$A$1:$H$26</definedName>
    <definedName name="_xlnm.Print_Area" localSheetId="5">'июнь 2019'!$A$1:$H$26</definedName>
    <definedName name="_xlnm.Print_Area" localSheetId="4">'май 2019'!$A$1:$H$26</definedName>
    <definedName name="_xlnm.Print_Area" localSheetId="2">'март 2019'!$A$1:$H$26</definedName>
    <definedName name="_xlnm.Print_Area" localSheetId="1">'февраль 2019'!$A$1:$H$26</definedName>
    <definedName name="_xlnm.Print_Area" localSheetId="0">'январь 2019'!$A$1:$H$26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9" l="1"/>
  <c r="F7" i="10" s="1"/>
  <c r="F7" i="11" s="1"/>
  <c r="F7" i="12" s="1"/>
  <c r="F7" i="14" s="1"/>
  <c r="F7" i="16" s="1"/>
  <c r="C7" i="9"/>
  <c r="C7" i="10" s="1"/>
  <c r="C7" i="11" s="1"/>
  <c r="C7" i="12" s="1"/>
  <c r="C7" i="14" s="1"/>
  <c r="C7" i="16" s="1"/>
  <c r="F11" i="9"/>
  <c r="F11" i="10" s="1"/>
  <c r="F11" i="11" s="1"/>
  <c r="F11" i="12" s="1"/>
  <c r="F11" i="14" s="1"/>
  <c r="F11" i="16" s="1"/>
  <c r="F8" i="9"/>
  <c r="F8" i="10" s="1"/>
  <c r="F8" i="11" s="1"/>
  <c r="F8" i="12" s="1"/>
  <c r="F8" i="14" s="1"/>
  <c r="F8" i="16" s="1"/>
  <c r="C11" i="9"/>
  <c r="C11" i="10" s="1"/>
  <c r="C11" i="11" s="1"/>
  <c r="C11" i="12" s="1"/>
  <c r="C11" i="14" s="1"/>
  <c r="C11" i="16" s="1"/>
  <c r="C8" i="9"/>
  <c r="C8" i="10" s="1"/>
  <c r="C8" i="11" s="1"/>
  <c r="C8" i="12" s="1"/>
  <c r="C8" i="14" s="1"/>
  <c r="C8" i="16" s="1"/>
</calcChain>
</file>

<file path=xl/sharedStrings.xml><?xml version="1.0" encoding="utf-8"?>
<sst xmlns="http://schemas.openxmlformats.org/spreadsheetml/2006/main" count="210" uniqueCount="29">
  <si>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</si>
  <si>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</si>
  <si>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</si>
  <si>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</si>
  <si>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</si>
  <si>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</si>
  <si>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</si>
  <si>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</si>
  <si>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</si>
  <si>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</si>
  <si>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</si>
  <si>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</si>
  <si>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</si>
  <si>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</si>
  <si>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</si>
  <si>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</si>
  <si>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</si>
  <si>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</si>
  <si>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</si>
  <si>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ИНФОРМАЦИЯ
о поданных заявках на технологическое присоединение ООО ЭСК "Энергия"
за январь 2019 года</t>
  </si>
  <si>
    <t>Директор ООО ЭСК "Энергия" 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</si>
  <si>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январь-февраль 2019 года</t>
  </si>
  <si>
    <t>ИНФОРМАЦИЯ
о поданных заявках на технологическое присоединение ООО ЭСК "Энергия"
за январь-март 2019 года</t>
  </si>
  <si>
    <t>ИНФОРМАЦИЯ
о поданных заявках на технологическое присоединение ООО ЭСК "Энергия"
за январь-апрель 2019 года</t>
  </si>
  <si>
    <t>ИНФОРМАЦИЯ
о поданных заявках на технологическое присоединение ООО ЭСК "Энергия"
за январь-май 2019 года</t>
  </si>
  <si>
    <t>И.о. директора ООО ЭСК "Энергия"                                                                                                             А.А. Смертин</t>
  </si>
  <si>
    <t>ИНФОРМАЦИЯ
о поданных заявках на технологическое присоединение ООО ЭСК "Энергия"
за январь-июнь 2019 года</t>
  </si>
  <si>
    <t>Директор ООО ЭСК "Энергия"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</si>
  <si>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январь-июль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</si>
</sst>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2"/>
    </xf>
    <xf numFmtId="0" fontId="3" fillId="0" borderId="1" xfId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view="pageBreakPreview" zoomScaleNormal="100" zoomScaleSheetLayoutView="100" workbookViewId="0">
      <selection activeCell="A23" sqref="A23:H23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5" t="s">
        <v>15</v>
      </c>
      <c r="B1" s="15"/>
      <c r="C1" s="15"/>
      <c r="D1" s="15"/>
      <c r="E1" s="15"/>
      <c r="F1" s="15"/>
      <c r="G1" s="15"/>
      <c r="H1" s="15"/>
    </row>
    <row r="2" spans="1:13" ht="64.5" customHeight="1" x14ac:dyDescent="0.25">
      <c r="A2" s="16" t="s">
        <v>19</v>
      </c>
      <c r="B2" s="16"/>
      <c r="C2" s="16"/>
      <c r="D2" s="16"/>
      <c r="E2" s="16"/>
      <c r="F2" s="16"/>
      <c r="G2" s="16"/>
      <c r="H2" s="16"/>
    </row>
    <row r="3" spans="1:13" ht="30" customHeight="1" x14ac:dyDescent="0.25">
      <c r="A3" s="19" t="s">
        <v>2</v>
      </c>
      <c r="B3" s="19"/>
      <c r="C3" s="19" t="s">
        <v>16</v>
      </c>
      <c r="D3" s="19"/>
      <c r="E3" s="19"/>
      <c r="F3" s="19" t="s">
        <v>3</v>
      </c>
      <c r="G3" s="19"/>
      <c r="H3" s="19"/>
    </row>
    <row r="4" spans="1:13" ht="30" x14ac:dyDescent="0.25">
      <c r="A4" s="19"/>
      <c r="B4" s="19"/>
      <c r="C4" s="1" t="s">
        <v>0</v>
      </c>
      <c r="D4" s="1" t="s">
        <v>1</v>
      </c>
      <c r="E4" s="1" t="s">
        <v>4</v>
      </c>
      <c r="F4" s="1" t="s">
        <v>0</v>
      </c>
      <c r="G4" s="1" t="s">
        <v>1</v>
      </c>
      <c r="H4" s="1" t="s">
        <v>4</v>
      </c>
    </row>
    <row r="5" spans="1:13" x14ac:dyDescent="0.25">
      <c r="A5" s="1">
        <v>1</v>
      </c>
      <c r="B5" s="2" t="s">
        <v>5</v>
      </c>
      <c r="C5" s="2"/>
      <c r="D5" s="2"/>
      <c r="E5" s="2"/>
      <c r="F5" s="2"/>
      <c r="G5" s="2"/>
      <c r="H5" s="2"/>
    </row>
    <row r="6" spans="1:13" x14ac:dyDescent="0.25">
      <c r="A6" s="2"/>
      <c r="B6" s="3" t="s">
        <v>6</v>
      </c>
      <c r="C6" s="2"/>
      <c r="D6" s="2"/>
      <c r="E6" s="2"/>
      <c r="F6" s="2"/>
      <c r="G6" s="2"/>
      <c r="H6" s="2"/>
    </row>
    <row r="7" spans="1:13" x14ac:dyDescent="0.25">
      <c r="A7" s="2"/>
      <c r="B7" s="4" t="s">
        <v>7</v>
      </c>
      <c r="C7" s="2">
        <v>10</v>
      </c>
      <c r="D7" s="2"/>
      <c r="E7" s="2"/>
      <c r="F7" s="5">
        <v>140</v>
      </c>
      <c r="G7" s="5"/>
      <c r="H7" s="2"/>
    </row>
    <row r="8" spans="1:13" x14ac:dyDescent="0.25">
      <c r="A8" s="1">
        <v>2</v>
      </c>
      <c r="B8" s="2" t="s">
        <v>8</v>
      </c>
      <c r="C8" s="5">
        <v>1</v>
      </c>
      <c r="D8" s="5"/>
      <c r="E8" s="5"/>
      <c r="F8" s="5">
        <v>150</v>
      </c>
      <c r="G8" s="5"/>
      <c r="H8" s="2"/>
    </row>
    <row r="9" spans="1:13" x14ac:dyDescent="0.25">
      <c r="A9" s="2"/>
      <c r="B9" s="3" t="s">
        <v>6</v>
      </c>
      <c r="C9" s="2"/>
      <c r="D9" s="2"/>
      <c r="E9" s="2"/>
      <c r="F9" s="2"/>
      <c r="G9" s="2"/>
      <c r="H9" s="2"/>
    </row>
    <row r="10" spans="1:13" x14ac:dyDescent="0.25">
      <c r="A10" s="2"/>
      <c r="B10" s="4" t="s">
        <v>9</v>
      </c>
      <c r="C10" s="2"/>
      <c r="D10" s="2"/>
      <c r="E10" s="2"/>
      <c r="F10" s="2"/>
      <c r="G10" s="2"/>
      <c r="H10" s="2"/>
    </row>
    <row r="11" spans="1:13" x14ac:dyDescent="0.25">
      <c r="A11" s="1">
        <v>3</v>
      </c>
      <c r="B11" s="2" t="s">
        <v>10</v>
      </c>
      <c r="C11" s="2">
        <v>1</v>
      </c>
      <c r="D11" s="2"/>
      <c r="E11" s="2"/>
      <c r="F11" s="2">
        <v>400</v>
      </c>
      <c r="G11" s="5"/>
      <c r="H11" s="2"/>
    </row>
    <row r="12" spans="1:13" x14ac:dyDescent="0.25">
      <c r="A12" s="2"/>
      <c r="B12" s="3" t="s">
        <v>6</v>
      </c>
      <c r="C12" s="2"/>
      <c r="D12" s="2"/>
      <c r="E12" s="2"/>
      <c r="F12" s="2"/>
      <c r="G12" s="2"/>
      <c r="H12" s="2"/>
      <c r="M12" t="s">
        <v>17</v>
      </c>
    </row>
    <row r="13" spans="1:13" x14ac:dyDescent="0.25">
      <c r="A13" s="2"/>
      <c r="B13" s="3" t="s">
        <v>11</v>
      </c>
      <c r="C13" s="2"/>
      <c r="D13" s="2"/>
      <c r="E13" s="2"/>
      <c r="F13" s="2"/>
      <c r="G13" s="2"/>
      <c r="H13" s="2"/>
    </row>
    <row r="14" spans="1:13" x14ac:dyDescent="0.25">
      <c r="A14" s="1">
        <v>4</v>
      </c>
      <c r="B14" s="2" t="s">
        <v>12</v>
      </c>
      <c r="C14" s="2"/>
      <c r="D14" s="6"/>
      <c r="E14" s="2"/>
      <c r="F14" s="2"/>
      <c r="G14" s="5"/>
      <c r="H14" s="2"/>
    </row>
    <row r="15" spans="1:13" x14ac:dyDescent="0.25">
      <c r="A15" s="2"/>
      <c r="B15" s="3" t="s">
        <v>6</v>
      </c>
      <c r="C15" s="2"/>
      <c r="D15" s="2"/>
      <c r="E15" s="2"/>
      <c r="F15" s="2"/>
      <c r="G15" s="2"/>
      <c r="H15" s="2"/>
    </row>
    <row r="16" spans="1:13" x14ac:dyDescent="0.25">
      <c r="A16" s="2"/>
      <c r="B16" s="3" t="s">
        <v>11</v>
      </c>
      <c r="C16" s="2"/>
      <c r="D16" s="2"/>
      <c r="E16" s="2"/>
      <c r="F16" s="2"/>
      <c r="G16" s="2"/>
      <c r="H16" s="2"/>
    </row>
    <row r="17" spans="1:11" x14ac:dyDescent="0.25">
      <c r="A17" s="1">
        <v>5</v>
      </c>
      <c r="B17" s="2" t="s">
        <v>13</v>
      </c>
      <c r="C17" s="2"/>
      <c r="D17" s="2"/>
      <c r="E17" s="2"/>
      <c r="F17" s="2"/>
      <c r="G17" s="2"/>
      <c r="H17" s="2"/>
    </row>
    <row r="18" spans="1:11" x14ac:dyDescent="0.25">
      <c r="A18" s="2"/>
      <c r="B18" s="3" t="s">
        <v>6</v>
      </c>
      <c r="C18" s="2"/>
      <c r="D18" s="2"/>
      <c r="E18" s="2"/>
      <c r="F18" s="2"/>
      <c r="G18" s="2"/>
      <c r="H18" s="2"/>
    </row>
    <row r="19" spans="1:11" x14ac:dyDescent="0.25">
      <c r="A19" s="2"/>
      <c r="B19" s="3" t="s">
        <v>11</v>
      </c>
      <c r="C19" s="2"/>
      <c r="D19" s="2"/>
      <c r="E19" s="2"/>
      <c r="F19" s="2"/>
      <c r="G19" s="2"/>
      <c r="H19" s="2"/>
    </row>
    <row r="20" spans="1:11" x14ac:dyDescent="0.25">
      <c r="A20" s="1">
        <v>6</v>
      </c>
      <c r="B20" s="2" t="s">
        <v>14</v>
      </c>
      <c r="C20" s="2"/>
      <c r="D20" s="2"/>
      <c r="E20" s="2"/>
      <c r="F20" s="2"/>
      <c r="G20" s="2"/>
      <c r="H20" s="2"/>
    </row>
    <row r="23" spans="1:11" ht="147" customHeight="1" x14ac:dyDescent="0.25">
      <c r="A23" s="18" t="s">
        <v>18</v>
      </c>
      <c r="B23" s="18"/>
      <c r="C23" s="18"/>
      <c r="D23" s="18"/>
      <c r="E23" s="18"/>
      <c r="F23" s="18"/>
      <c r="G23" s="18"/>
      <c r="H23" s="18"/>
      <c r="I23" s="7"/>
      <c r="J23" s="7"/>
      <c r="K23" s="7"/>
    </row>
    <row r="26" spans="1:11" x14ac:dyDescent="0.25">
      <c r="A26" s="17" t="s">
        <v>20</v>
      </c>
      <c r="B26" s="17"/>
      <c r="C26" s="17"/>
      <c r="D26" s="17"/>
      <c r="E26" s="17"/>
      <c r="F26" s="17"/>
      <c r="G26" s="17"/>
      <c r="H26" s="17"/>
    </row>
  </sheetData>
  <mergeCells count="7">
    <mergeCell ref="A1:H1"/>
    <mergeCell ref="A2:H2"/>
    <mergeCell ref="A26:H26"/>
    <mergeCell ref="A23:H23"/>
    <mergeCell ref="A3:B4"/>
    <mergeCell ref="C3:E3"/>
    <mergeCell ref="F3:H3"/>
  </mergeCells>
  <hyperlinks>
    <hyperlink ref="B7" r:id="rId1" display="consultantplus://offline/ref=2B68D365C87DD12C3005D9B461515A31DC59046575EDA8B88471CB77745D0FE2FE0F07D2C424YAQ0F" xr:uid="{00000000-0004-0000-0000-000000000000}"/>
    <hyperlink ref="B10" r:id="rId2" display="consultantplus://offline/ref=2B68D365C87DD12C3005D9B461515A31DC59046575EDA8B88471CB77745D0FE2FE0F07D2C424YAQFF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5" t="s">
        <v>15</v>
      </c>
      <c r="B1" s="15"/>
      <c r="C1" s="15"/>
      <c r="D1" s="15"/>
      <c r="E1" s="15"/>
      <c r="F1" s="15"/>
      <c r="G1" s="15"/>
      <c r="H1" s="15"/>
    </row>
    <row r="2" spans="1:13" ht="64.5" customHeight="1" x14ac:dyDescent="0.25">
      <c r="A2" s="16" t="s">
        <v>21</v>
      </c>
      <c r="B2" s="16"/>
      <c r="C2" s="16"/>
      <c r="D2" s="16"/>
      <c r="E2" s="16"/>
      <c r="F2" s="16"/>
      <c r="G2" s="16"/>
      <c r="H2" s="16"/>
    </row>
    <row r="3" spans="1:13" ht="30" customHeight="1" x14ac:dyDescent="0.25">
      <c r="A3" s="19" t="s">
        <v>2</v>
      </c>
      <c r="B3" s="19"/>
      <c r="C3" s="19" t="s">
        <v>16</v>
      </c>
      <c r="D3" s="19"/>
      <c r="E3" s="19"/>
      <c r="F3" s="19" t="s">
        <v>3</v>
      </c>
      <c r="G3" s="19"/>
      <c r="H3" s="19"/>
    </row>
    <row r="4" spans="1:13" ht="30" x14ac:dyDescent="0.25">
      <c r="A4" s="19"/>
      <c r="B4" s="19"/>
      <c r="C4" s="8" t="s">
        <v>0</v>
      </c>
      <c r="D4" s="8" t="s">
        <v>1</v>
      </c>
      <c r="E4" s="8" t="s">
        <v>4</v>
      </c>
      <c r="F4" s="8" t="s">
        <v>0</v>
      </c>
      <c r="G4" s="8" t="s">
        <v>1</v>
      </c>
      <c r="H4" s="8" t="s">
        <v>4</v>
      </c>
    </row>
    <row r="5" spans="1:13" x14ac:dyDescent="0.25">
      <c r="A5" s="8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'январь 2019'!C7+4</f>
        <v>14</v>
      </c>
      <c r="D7" s="5"/>
      <c r="E7" s="5"/>
      <c r="F7" s="10">
        <f>'январь 2019'!F7+395</f>
        <v>535</v>
      </c>
      <c r="G7" s="5"/>
      <c r="H7" s="5"/>
    </row>
    <row r="8" spans="1:13" x14ac:dyDescent="0.25">
      <c r="A8" s="8">
        <v>2</v>
      </c>
      <c r="B8" s="5" t="s">
        <v>8</v>
      </c>
      <c r="C8" s="5">
        <f>'январь 2019'!C8</f>
        <v>1</v>
      </c>
      <c r="D8" s="5"/>
      <c r="E8" s="5"/>
      <c r="F8" s="10">
        <f>'январь 2019'!F8</f>
        <v>150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8">
        <v>3</v>
      </c>
      <c r="B11" s="5" t="s">
        <v>10</v>
      </c>
      <c r="C11" s="5">
        <f>'январь 2019'!C11</f>
        <v>1</v>
      </c>
      <c r="D11" s="5"/>
      <c r="E11" s="5"/>
      <c r="F11" s="10">
        <f>'январь 2019'!F11</f>
        <v>400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8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8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8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18" t="s">
        <v>18</v>
      </c>
      <c r="B23" s="18"/>
      <c r="C23" s="18"/>
      <c r="D23" s="18"/>
      <c r="E23" s="18"/>
      <c r="F23" s="18"/>
      <c r="G23" s="18"/>
      <c r="H23" s="18"/>
      <c r="I23" s="7"/>
      <c r="J23" s="7"/>
      <c r="K23" s="7"/>
    </row>
    <row r="26" spans="1:11" x14ac:dyDescent="0.25">
      <c r="A26" s="17" t="s">
        <v>20</v>
      </c>
      <c r="B26" s="17"/>
      <c r="C26" s="17"/>
      <c r="D26" s="17"/>
      <c r="E26" s="17"/>
      <c r="F26" s="17"/>
      <c r="G26" s="17"/>
      <c r="H26" s="17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100-000000000000}"/>
    <hyperlink ref="B10" r:id="rId2" display="consultantplus://offline/ref=2B68D365C87DD12C3005D9B461515A31DC59046575EDA8B88471CB77745D0FE2FE0F07D2C424YAQFF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6"/>
  <sheetViews>
    <sheetView view="pageBreakPreview" topLeftCell="A19" zoomScaleNormal="100" zoomScaleSheetLayoutView="100" workbookViewId="0">
      <selection activeCell="A26" sqref="A26:H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5" t="s">
        <v>15</v>
      </c>
      <c r="B1" s="15"/>
      <c r="C1" s="15"/>
      <c r="D1" s="15"/>
      <c r="E1" s="15"/>
      <c r="F1" s="15"/>
      <c r="G1" s="15"/>
      <c r="H1" s="15"/>
    </row>
    <row r="2" spans="1:13" ht="64.5" customHeight="1" x14ac:dyDescent="0.25">
      <c r="A2" s="16" t="s">
        <v>22</v>
      </c>
      <c r="B2" s="16"/>
      <c r="C2" s="16"/>
      <c r="D2" s="16"/>
      <c r="E2" s="16"/>
      <c r="F2" s="16"/>
      <c r="G2" s="16"/>
      <c r="H2" s="16"/>
    </row>
    <row r="3" spans="1:13" ht="30" customHeight="1" x14ac:dyDescent="0.25">
      <c r="A3" s="19" t="s">
        <v>2</v>
      </c>
      <c r="B3" s="19"/>
      <c r="C3" s="19" t="s">
        <v>16</v>
      </c>
      <c r="D3" s="19"/>
      <c r="E3" s="19"/>
      <c r="F3" s="19" t="s">
        <v>3</v>
      </c>
      <c r="G3" s="19"/>
      <c r="H3" s="19"/>
    </row>
    <row r="4" spans="1:13" ht="30" x14ac:dyDescent="0.25">
      <c r="A4" s="19"/>
      <c r="B4" s="19"/>
      <c r="C4" s="9" t="s">
        <v>0</v>
      </c>
      <c r="D4" s="9" t="s">
        <v>1</v>
      </c>
      <c r="E4" s="9" t="s">
        <v>4</v>
      </c>
      <c r="F4" s="9" t="s">
        <v>0</v>
      </c>
      <c r="G4" s="9" t="s">
        <v>1</v>
      </c>
      <c r="H4" s="9" t="s">
        <v>4</v>
      </c>
    </row>
    <row r="5" spans="1:13" x14ac:dyDescent="0.25">
      <c r="A5" s="9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'февраль 2019'!C7+14</f>
        <v>28</v>
      </c>
      <c r="D7" s="5"/>
      <c r="E7" s="5"/>
      <c r="F7" s="10">
        <f>'февраль 2019'!F7+207</f>
        <v>742</v>
      </c>
      <c r="G7" s="5"/>
      <c r="H7" s="5"/>
    </row>
    <row r="8" spans="1:13" x14ac:dyDescent="0.25">
      <c r="A8" s="9">
        <v>2</v>
      </c>
      <c r="B8" s="5" t="s">
        <v>8</v>
      </c>
      <c r="C8" s="5">
        <f>'февраль 2019'!C8+2</f>
        <v>3</v>
      </c>
      <c r="D8" s="5"/>
      <c r="E8" s="5"/>
      <c r="F8" s="10">
        <f>'февраль 2019'!F8+115</f>
        <v>265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9">
        <v>3</v>
      </c>
      <c r="B11" s="5" t="s">
        <v>10</v>
      </c>
      <c r="C11" s="5">
        <f>'февраль 2019'!C11+1</f>
        <v>2</v>
      </c>
      <c r="D11" s="5"/>
      <c r="E11" s="5"/>
      <c r="F11" s="10">
        <f>'февраль 2019'!F11+250</f>
        <v>650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9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9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9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18" t="s">
        <v>18</v>
      </c>
      <c r="B23" s="18"/>
      <c r="C23" s="18"/>
      <c r="D23" s="18"/>
      <c r="E23" s="18"/>
      <c r="F23" s="18"/>
      <c r="G23" s="18"/>
      <c r="H23" s="18"/>
      <c r="I23" s="7"/>
      <c r="J23" s="7"/>
      <c r="K23" s="7"/>
    </row>
    <row r="26" spans="1:11" x14ac:dyDescent="0.25">
      <c r="A26" s="17" t="s">
        <v>20</v>
      </c>
      <c r="B26" s="17"/>
      <c r="C26" s="17"/>
      <c r="D26" s="17"/>
      <c r="E26" s="17"/>
      <c r="F26" s="17"/>
      <c r="G26" s="17"/>
      <c r="H26" s="17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200-000000000000}"/>
    <hyperlink ref="B10" r:id="rId2" display="consultantplus://offline/ref=2B68D365C87DD12C3005D9B461515A31DC59046575EDA8B88471CB77745D0FE2FE0F07D2C424YAQFF" xr:uid="{00000000-0004-0000-02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6"/>
  <sheetViews>
    <sheetView view="pageBreakPreview" topLeftCell="A21" zoomScaleNormal="100" zoomScaleSheetLayoutView="100" workbookViewId="0">
      <selection activeCell="B31" sqref="B3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5" t="s">
        <v>15</v>
      </c>
      <c r="B1" s="15"/>
      <c r="C1" s="15"/>
      <c r="D1" s="15"/>
      <c r="E1" s="15"/>
      <c r="F1" s="15"/>
      <c r="G1" s="15"/>
      <c r="H1" s="15"/>
    </row>
    <row r="2" spans="1:13" ht="64.5" customHeight="1" x14ac:dyDescent="0.25">
      <c r="A2" s="16" t="s">
        <v>23</v>
      </c>
      <c r="B2" s="16"/>
      <c r="C2" s="16"/>
      <c r="D2" s="16"/>
      <c r="E2" s="16"/>
      <c r="F2" s="16"/>
      <c r="G2" s="16"/>
      <c r="H2" s="16"/>
    </row>
    <row r="3" spans="1:13" ht="30" customHeight="1" x14ac:dyDescent="0.25">
      <c r="A3" s="19" t="s">
        <v>2</v>
      </c>
      <c r="B3" s="19"/>
      <c r="C3" s="19" t="s">
        <v>16</v>
      </c>
      <c r="D3" s="19"/>
      <c r="E3" s="19"/>
      <c r="F3" s="19" t="s">
        <v>3</v>
      </c>
      <c r="G3" s="19"/>
      <c r="H3" s="19"/>
    </row>
    <row r="4" spans="1:13" ht="30" x14ac:dyDescent="0.25">
      <c r="A4" s="19"/>
      <c r="B4" s="19"/>
      <c r="C4" s="11" t="s">
        <v>0</v>
      </c>
      <c r="D4" s="11" t="s">
        <v>1</v>
      </c>
      <c r="E4" s="11" t="s">
        <v>4</v>
      </c>
      <c r="F4" s="11" t="s">
        <v>0</v>
      </c>
      <c r="G4" s="11" t="s">
        <v>1</v>
      </c>
      <c r="H4" s="11" t="s">
        <v>4</v>
      </c>
    </row>
    <row r="5" spans="1:13" x14ac:dyDescent="0.25">
      <c r="A5" s="11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'март 2019'!C7+30</f>
        <v>58</v>
      </c>
      <c r="D7" s="5"/>
      <c r="E7" s="5"/>
      <c r="F7" s="10">
        <f>'март 2019'!F7+428</f>
        <v>1170</v>
      </c>
      <c r="G7" s="5"/>
      <c r="H7" s="5"/>
    </row>
    <row r="8" spans="1:13" x14ac:dyDescent="0.25">
      <c r="A8" s="11">
        <v>2</v>
      </c>
      <c r="B8" s="5" t="s">
        <v>8</v>
      </c>
      <c r="C8" s="5">
        <f>'март 2019'!C8+6</f>
        <v>9</v>
      </c>
      <c r="D8" s="5"/>
      <c r="E8" s="5"/>
      <c r="F8" s="10">
        <f>'март 2019'!F8+185</f>
        <v>450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1">
        <v>3</v>
      </c>
      <c r="B11" s="5" t="s">
        <v>10</v>
      </c>
      <c r="C11" s="5">
        <f>'март 2019'!C11</f>
        <v>2</v>
      </c>
      <c r="D11" s="5"/>
      <c r="E11" s="5"/>
      <c r="F11" s="10">
        <f>'март 2019'!F11</f>
        <v>650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1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1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1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18" t="s">
        <v>18</v>
      </c>
      <c r="B23" s="18"/>
      <c r="C23" s="18"/>
      <c r="D23" s="18"/>
      <c r="E23" s="18"/>
      <c r="F23" s="18"/>
      <c r="G23" s="18"/>
      <c r="H23" s="18"/>
      <c r="I23" s="7"/>
      <c r="J23" s="7"/>
      <c r="K23" s="7"/>
    </row>
    <row r="26" spans="1:11" x14ac:dyDescent="0.25">
      <c r="A26" s="17" t="s">
        <v>20</v>
      </c>
      <c r="B26" s="17"/>
      <c r="C26" s="17"/>
      <c r="D26" s="17"/>
      <c r="E26" s="17"/>
      <c r="F26" s="17"/>
      <c r="G26" s="17"/>
      <c r="H26" s="17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300-000000000000}"/>
    <hyperlink ref="B10" r:id="rId2" display="consultantplus://offline/ref=2B68D365C87DD12C3005D9B461515A31DC59046575EDA8B88471CB77745D0FE2FE0F07D2C424YAQFF" xr:uid="{00000000-0004-0000-03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6"/>
  <sheetViews>
    <sheetView view="pageBreakPreview" zoomScaleNormal="100" zoomScaleSheetLayoutView="100" workbookViewId="0">
      <selection activeCell="C7" sqref="C7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5" t="s">
        <v>15</v>
      </c>
      <c r="B1" s="15"/>
      <c r="C1" s="15"/>
      <c r="D1" s="15"/>
      <c r="E1" s="15"/>
      <c r="F1" s="15"/>
      <c r="G1" s="15"/>
      <c r="H1" s="15"/>
    </row>
    <row r="2" spans="1:13" ht="64.5" customHeight="1" x14ac:dyDescent="0.25">
      <c r="A2" s="16" t="s">
        <v>24</v>
      </c>
      <c r="B2" s="16"/>
      <c r="C2" s="16"/>
      <c r="D2" s="16"/>
      <c r="E2" s="16"/>
      <c r="F2" s="16"/>
      <c r="G2" s="16"/>
      <c r="H2" s="16"/>
    </row>
    <row r="3" spans="1:13" ht="30" customHeight="1" x14ac:dyDescent="0.25">
      <c r="A3" s="19" t="s">
        <v>2</v>
      </c>
      <c r="B3" s="19"/>
      <c r="C3" s="19" t="s">
        <v>16</v>
      </c>
      <c r="D3" s="19"/>
      <c r="E3" s="19"/>
      <c r="F3" s="19" t="s">
        <v>3</v>
      </c>
      <c r="G3" s="19"/>
      <c r="H3" s="19"/>
    </row>
    <row r="4" spans="1:13" ht="30" x14ac:dyDescent="0.25">
      <c r="A4" s="19"/>
      <c r="B4" s="19"/>
      <c r="C4" s="12" t="s">
        <v>0</v>
      </c>
      <c r="D4" s="12" t="s">
        <v>1</v>
      </c>
      <c r="E4" s="12" t="s">
        <v>4</v>
      </c>
      <c r="F4" s="12" t="s">
        <v>0</v>
      </c>
      <c r="G4" s="12" t="s">
        <v>1</v>
      </c>
      <c r="H4" s="12" t="s">
        <v>4</v>
      </c>
    </row>
    <row r="5" spans="1:13" x14ac:dyDescent="0.25">
      <c r="A5" s="12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'апрель 2019'!C7+8</f>
        <v>66</v>
      </c>
      <c r="D7" s="5"/>
      <c r="E7" s="5"/>
      <c r="F7" s="10">
        <f>'апрель 2019'!F7+120</f>
        <v>1290</v>
      </c>
      <c r="G7" s="5"/>
      <c r="H7" s="5"/>
    </row>
    <row r="8" spans="1:13" x14ac:dyDescent="0.25">
      <c r="A8" s="12">
        <v>2</v>
      </c>
      <c r="B8" s="5" t="s">
        <v>8</v>
      </c>
      <c r="C8" s="5">
        <f>'апрель 2019'!C8+1</f>
        <v>10</v>
      </c>
      <c r="D8" s="5"/>
      <c r="E8" s="5"/>
      <c r="F8" s="10">
        <f>'апрель 2019'!F8+150</f>
        <v>600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2">
        <v>3</v>
      </c>
      <c r="B11" s="5" t="s">
        <v>10</v>
      </c>
      <c r="C11" s="5">
        <f>'апрель 2019'!C11</f>
        <v>2</v>
      </c>
      <c r="D11" s="5"/>
      <c r="E11" s="5"/>
      <c r="F11" s="10">
        <f>'апрель 2019'!F11</f>
        <v>650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2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2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2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18" t="s">
        <v>18</v>
      </c>
      <c r="B23" s="18"/>
      <c r="C23" s="18"/>
      <c r="D23" s="18"/>
      <c r="E23" s="18"/>
      <c r="F23" s="18"/>
      <c r="G23" s="18"/>
      <c r="H23" s="18"/>
      <c r="I23" s="7"/>
      <c r="J23" s="7"/>
      <c r="K23" s="7"/>
    </row>
    <row r="26" spans="1:11" x14ac:dyDescent="0.25">
      <c r="A26" s="17" t="s">
        <v>25</v>
      </c>
      <c r="B26" s="17"/>
      <c r="C26" s="17"/>
      <c r="D26" s="17"/>
      <c r="E26" s="17"/>
      <c r="F26" s="17"/>
      <c r="G26" s="17"/>
      <c r="H26" s="17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400-000000000000}"/>
    <hyperlink ref="B10" r:id="rId2" display="consultantplus://offline/ref=2B68D365C87DD12C3005D9B461515A31DC59046575EDA8B88471CB77745D0FE2FE0F07D2C424YAQFF" xr:uid="{00000000-0004-0000-04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6"/>
  <sheetViews>
    <sheetView view="pageBreakPreview" topLeftCell="A7" zoomScaleNormal="100" zoomScaleSheetLayoutView="100" workbookViewId="0">
      <selection activeCell="D30" sqref="D30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5" t="s">
        <v>15</v>
      </c>
      <c r="B1" s="15"/>
      <c r="C1" s="15"/>
      <c r="D1" s="15"/>
      <c r="E1" s="15"/>
      <c r="F1" s="15"/>
      <c r="G1" s="15"/>
      <c r="H1" s="15"/>
    </row>
    <row r="2" spans="1:13" ht="64.5" customHeight="1" x14ac:dyDescent="0.25">
      <c r="A2" s="16" t="s">
        <v>26</v>
      </c>
      <c r="B2" s="16"/>
      <c r="C2" s="16"/>
      <c r="D2" s="16"/>
      <c r="E2" s="16"/>
      <c r="F2" s="16"/>
      <c r="G2" s="16"/>
      <c r="H2" s="16"/>
    </row>
    <row r="3" spans="1:13" ht="30" customHeight="1" x14ac:dyDescent="0.25">
      <c r="A3" s="20" t="s">
        <v>2</v>
      </c>
      <c r="B3" s="19"/>
      <c r="C3" s="19" t="s">
        <v>16</v>
      </c>
      <c r="D3" s="19"/>
      <c r="E3" s="19"/>
      <c r="F3" s="19" t="s">
        <v>3</v>
      </c>
      <c r="G3" s="19"/>
      <c r="H3" s="19"/>
    </row>
    <row r="4" spans="1:13" ht="30" x14ac:dyDescent="0.25">
      <c r="A4" s="19"/>
      <c r="B4" s="19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25">
      <c r="A5" s="1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'май 2019'!C7+7</f>
        <v>73</v>
      </c>
      <c r="D7" s="5"/>
      <c r="E7" s="5"/>
      <c r="F7" s="10">
        <f>'май 2019'!F7+99</f>
        <v>1389</v>
      </c>
      <c r="G7" s="5"/>
      <c r="H7" s="5"/>
    </row>
    <row r="8" spans="1:13" x14ac:dyDescent="0.25">
      <c r="A8" s="13">
        <v>2</v>
      </c>
      <c r="B8" s="5" t="s">
        <v>8</v>
      </c>
      <c r="C8" s="5">
        <f>'май 2019'!C8+3</f>
        <v>13</v>
      </c>
      <c r="D8" s="5"/>
      <c r="E8" s="5"/>
      <c r="F8" s="10">
        <f>'май 2019'!F8+175</f>
        <v>775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3">
        <v>3</v>
      </c>
      <c r="B11" s="5" t="s">
        <v>10</v>
      </c>
      <c r="C11" s="5">
        <f>'май 2019'!C11</f>
        <v>2</v>
      </c>
      <c r="D11" s="5"/>
      <c r="E11" s="5"/>
      <c r="F11" s="10">
        <f>'май 2019'!F11</f>
        <v>650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18" t="s">
        <v>18</v>
      </c>
      <c r="B23" s="18"/>
      <c r="C23" s="18"/>
      <c r="D23" s="18"/>
      <c r="E23" s="18"/>
      <c r="F23" s="18"/>
      <c r="G23" s="18"/>
      <c r="H23" s="18"/>
      <c r="I23" s="7"/>
      <c r="J23" s="7"/>
      <c r="K23" s="7"/>
    </row>
    <row r="26" spans="1:11" x14ac:dyDescent="0.25">
      <c r="A26" s="17" t="s">
        <v>27</v>
      </c>
      <c r="B26" s="17"/>
      <c r="C26" s="17"/>
      <c r="D26" s="17"/>
      <c r="E26" s="17"/>
      <c r="F26" s="17"/>
      <c r="G26" s="17"/>
      <c r="H26" s="17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500-000000000000}"/>
    <hyperlink ref="B10" r:id="rId2" display="consultantplus://offline/ref=2B68D365C87DD12C3005D9B461515A31DC59046575EDA8B88471CB77745D0FE2FE0F07D2C424YAQFF" xr:uid="{00000000-0004-0000-05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6"/>
  <sheetViews>
    <sheetView tabSelected="1" view="pageBreakPreview" zoomScaleNormal="100" zoomScaleSheetLayoutView="100" workbookViewId="0">
      <selection activeCell="F12" sqref="F12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5" t="s">
        <v>15</v>
      </c>
      <c r="B1" s="15"/>
      <c r="C1" s="15"/>
      <c r="D1" s="15"/>
      <c r="E1" s="15"/>
      <c r="F1" s="15"/>
      <c r="G1" s="15"/>
      <c r="H1" s="15"/>
    </row>
    <row r="2" spans="1:13" ht="64.5" customHeight="1" x14ac:dyDescent="0.25">
      <c r="A2" s="16" t="s">
        <v>28</v>
      </c>
      <c r="B2" s="16"/>
      <c r="C2" s="16"/>
      <c r="D2" s="16"/>
      <c r="E2" s="16"/>
      <c r="F2" s="16"/>
      <c r="G2" s="16"/>
      <c r="H2" s="16"/>
    </row>
    <row r="3" spans="1:13" ht="30" customHeight="1" x14ac:dyDescent="0.25">
      <c r="A3" s="20" t="s">
        <v>2</v>
      </c>
      <c r="B3" s="19"/>
      <c r="C3" s="19" t="s">
        <v>16</v>
      </c>
      <c r="D3" s="19"/>
      <c r="E3" s="19"/>
      <c r="F3" s="19" t="s">
        <v>3</v>
      </c>
      <c r="G3" s="19"/>
      <c r="H3" s="19"/>
    </row>
    <row r="4" spans="1:13" ht="30" x14ac:dyDescent="0.25">
      <c r="A4" s="19"/>
      <c r="B4" s="19"/>
      <c r="C4" s="14" t="s">
        <v>0</v>
      </c>
      <c r="D4" s="14" t="s">
        <v>1</v>
      </c>
      <c r="E4" s="14" t="s">
        <v>4</v>
      </c>
      <c r="F4" s="14" t="s">
        <v>0</v>
      </c>
      <c r="G4" s="14" t="s">
        <v>1</v>
      </c>
      <c r="H4" s="14" t="s">
        <v>4</v>
      </c>
    </row>
    <row r="5" spans="1:13" x14ac:dyDescent="0.25">
      <c r="A5" s="14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'июнь 2019'!C7+85</f>
        <v>158</v>
      </c>
      <c r="D7" s="5"/>
      <c r="E7" s="5"/>
      <c r="F7" s="10">
        <f>'июнь 2019'!F7+1260</f>
        <v>2649</v>
      </c>
      <c r="G7" s="5"/>
      <c r="H7" s="5"/>
    </row>
    <row r="8" spans="1:13" x14ac:dyDescent="0.25">
      <c r="A8" s="14">
        <v>2</v>
      </c>
      <c r="B8" s="5" t="s">
        <v>8</v>
      </c>
      <c r="C8" s="5">
        <f>'июнь 2019'!C8+4</f>
        <v>17</v>
      </c>
      <c r="D8" s="5"/>
      <c r="E8" s="5"/>
      <c r="F8" s="10">
        <f>'июнь 2019'!F8+210</f>
        <v>985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4">
        <v>3</v>
      </c>
      <c r="B11" s="5" t="s">
        <v>10</v>
      </c>
      <c r="C11" s="5">
        <f>'июнь 2019'!C11+1</f>
        <v>3</v>
      </c>
      <c r="D11" s="5"/>
      <c r="E11" s="5"/>
      <c r="F11" s="10">
        <f>'июнь 2019'!F11+600</f>
        <v>1250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4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4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4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18" t="s">
        <v>18</v>
      </c>
      <c r="B23" s="18"/>
      <c r="C23" s="18"/>
      <c r="D23" s="18"/>
      <c r="E23" s="18"/>
      <c r="F23" s="18"/>
      <c r="G23" s="18"/>
      <c r="H23" s="18"/>
      <c r="I23" s="7"/>
      <c r="J23" s="7"/>
      <c r="K23" s="7"/>
    </row>
    <row r="26" spans="1:11" x14ac:dyDescent="0.25">
      <c r="A26" s="17" t="s">
        <v>27</v>
      </c>
      <c r="B26" s="17"/>
      <c r="C26" s="17"/>
      <c r="D26" s="17"/>
      <c r="E26" s="17"/>
      <c r="F26" s="17"/>
      <c r="G26" s="17"/>
      <c r="H26" s="17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600-000000000000}"/>
    <hyperlink ref="B10" r:id="rId2" display="consultantplus://offline/ref=2B68D365C87DD12C3005D9B461515A31DC59046575EDA8B88471CB77745D0FE2FE0F07D2C424YAQFF" xr:uid="{00000000-0004-0000-06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январь 2019</vt:lpstr>
      <vt:lpstr>февраль 2019</vt:lpstr>
      <vt:lpstr>март 2019</vt:lpstr>
      <vt:lpstr>апрель 2019</vt:lpstr>
      <vt:lpstr>май 2019</vt:lpstr>
      <vt:lpstr>июнь 2019</vt:lpstr>
      <vt:lpstr>июль 2019</vt:lpstr>
      <vt:lpstr>'апрель 2019'!Область_печати</vt:lpstr>
      <vt:lpstr>'июль 2019'!Область_печати</vt:lpstr>
      <vt:lpstr>'июнь 2019'!Область_печати</vt:lpstr>
      <vt:lpstr>'май 2019'!Область_печати</vt:lpstr>
      <vt:lpstr>'март 2019'!Область_печати</vt:lpstr>
      <vt:lpstr>'февраль 2019'!Область_печати</vt:lpstr>
      <vt:lpstr>'январь 2019'!Область_печати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2019-08-05T02:20:35Z</dcterms:modified>
</cp:coreProperties>
</file>