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8" windowWidth="14808" windowHeight="8016" tabRatio="672" firstSheet="4" activeTab="4"/>
  </bookViews>
  <sheets>
    <sheet name="январь 2019" sheetId="7" state="hidden" r:id="rId1"/>
    <sheet name="февраль 2019" sheetId="8" state="hidden" r:id="rId2"/>
    <sheet name="март 2019" sheetId="9" state="hidden" r:id="rId3"/>
    <sheet name="апрель 2019" sheetId="10" state="hidden" r:id="rId4"/>
    <sheet name="май 2019" sheetId="11" r:id="rId5"/>
  </sheets>
  <definedNames>
    <definedName name="_xlnm.Print_Area" localSheetId="3">'апрель 2019'!$A$1:$K$25</definedName>
    <definedName name="_xlnm.Print_Area" localSheetId="4">'май 2019'!$A$1:$K$25</definedName>
    <definedName name="_xlnm.Print_Area" localSheetId="2">'март 2019'!$A$1:$K$25</definedName>
    <definedName name="_xlnm.Print_Area" localSheetId="1">'февраль 2019'!$A$1:$K$25</definedName>
    <definedName name="_xlnm.Print_Area" localSheetId="0">'январь 2019'!$A$1:$K$25</definedName>
  </definedNames>
  <calcPr calcId="145621"/>
</workbook>
</file>

<file path=xl/calcChain.xml><?xml version="1.0" encoding="utf-8"?>
<calcChain xmlns="http://schemas.openxmlformats.org/spreadsheetml/2006/main">
  <c r="I7" i="11" l="1"/>
  <c r="F7" i="11"/>
  <c r="C7" i="11"/>
  <c r="I8" i="11" l="1"/>
  <c r="F8" i="11"/>
  <c r="C8" i="11"/>
  <c r="I11" i="11"/>
  <c r="F11" i="11"/>
  <c r="C11" i="11"/>
  <c r="I8" i="10" l="1"/>
  <c r="F8" i="10"/>
  <c r="C8" i="10"/>
  <c r="I7" i="10"/>
  <c r="F7" i="10"/>
  <c r="C7" i="10"/>
  <c r="I11" i="10"/>
  <c r="F11" i="10"/>
  <c r="C11" i="10"/>
  <c r="I7" i="9" l="1"/>
  <c r="F7" i="9"/>
  <c r="C7" i="9"/>
  <c r="I11" i="9" l="1"/>
  <c r="I8" i="9"/>
  <c r="F11" i="9"/>
  <c r="F8" i="9"/>
  <c r="C11" i="9"/>
  <c r="C8" i="9"/>
  <c r="I11" i="8" l="1"/>
  <c r="I8" i="8"/>
  <c r="F8" i="8"/>
  <c r="C8" i="8"/>
  <c r="I7" i="8"/>
  <c r="F7" i="8"/>
  <c r="C7" i="8"/>
  <c r="I8" i="7" l="1"/>
  <c r="I7" i="7"/>
</calcChain>
</file>

<file path=xl/sharedStrings.xml><?xml version="1.0" encoding="utf-8"?>
<sst xmlns="http://schemas.openxmlformats.org/spreadsheetml/2006/main" count="165" uniqueCount="28">
  <si>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</si>
  <si>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</si>
  <si>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</si>
  <si>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</si>
  <si>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</si>
  <si>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</si>
  <si>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</si>
  <si>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</si>
  <si>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</si>
  <si>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</si>
  <si>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</si>
  <si>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</si>
  <si>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</si>
  <si>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</si>
  <si>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</si>
  <si>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</si>
  <si>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</si>
  <si>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</si>
  <si>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</si>
  <si>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2019 года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</si>
  <si>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</si>
  <si>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январь-февраль 2019 года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</si>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</sst>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zoomScale="98" zoomScaleNormal="100" zoomScaleSheetLayoutView="98" workbookViewId="0">
      <selection activeCell="I7" sqref="I7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3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3">
      <c r="A3" s="18" t="s">
        <v>3</v>
      </c>
      <c r="B3" s="18"/>
      <c r="C3" s="18" t="s">
        <v>4</v>
      </c>
      <c r="D3" s="18"/>
      <c r="E3" s="18"/>
      <c r="F3" s="18" t="s">
        <v>5</v>
      </c>
      <c r="G3" s="18"/>
      <c r="H3" s="18"/>
      <c r="I3" s="18" t="s">
        <v>6</v>
      </c>
      <c r="J3" s="18"/>
      <c r="K3" s="18"/>
    </row>
    <row r="4" spans="1:16" ht="28.8" x14ac:dyDescent="0.3">
      <c r="A4" s="18"/>
      <c r="B4" s="18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3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3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13"/>
      <c r="O6" s="13"/>
      <c r="P6" s="13"/>
    </row>
    <row r="7" spans="1:16" x14ac:dyDescent="0.3">
      <c r="A7" s="2"/>
      <c r="B7" s="5" t="s">
        <v>10</v>
      </c>
      <c r="C7" s="6">
        <v>1</v>
      </c>
      <c r="D7" s="6"/>
      <c r="E7" s="6"/>
      <c r="F7" s="6">
        <v>15</v>
      </c>
      <c r="G7" s="6"/>
      <c r="H7" s="6"/>
      <c r="I7" s="7">
        <f>0.55/1.2</f>
        <v>0.45833333333333337</v>
      </c>
      <c r="J7" s="4"/>
      <c r="K7" s="2"/>
    </row>
    <row r="8" spans="1:16" x14ac:dyDescent="0.3">
      <c r="A8" s="1">
        <v>2</v>
      </c>
      <c r="B8" s="2" t="s">
        <v>11</v>
      </c>
      <c r="C8" s="2">
        <v>2</v>
      </c>
      <c r="D8" s="2"/>
      <c r="E8" s="2"/>
      <c r="F8" s="2">
        <v>70</v>
      </c>
      <c r="G8" s="2"/>
      <c r="H8" s="2"/>
      <c r="I8" s="7">
        <f>12.54046*2/1.2</f>
        <v>20.900766666666666</v>
      </c>
      <c r="J8" s="2"/>
      <c r="K8" s="2"/>
    </row>
    <row r="9" spans="1:16" x14ac:dyDescent="0.3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3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3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3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x14ac:dyDescent="0.3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3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3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x14ac:dyDescent="0.3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3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5" spans="1:11" x14ac:dyDescent="0.3">
      <c r="A25" s="13" t="s">
        <v>20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8" sqref="I8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3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3">
      <c r="A3" s="18" t="s">
        <v>3</v>
      </c>
      <c r="B3" s="18"/>
      <c r="C3" s="18" t="s">
        <v>4</v>
      </c>
      <c r="D3" s="18"/>
      <c r="E3" s="18"/>
      <c r="F3" s="18" t="s">
        <v>5</v>
      </c>
      <c r="G3" s="18"/>
      <c r="H3" s="18"/>
      <c r="I3" s="18" t="s">
        <v>6</v>
      </c>
      <c r="J3" s="18"/>
      <c r="K3" s="18"/>
    </row>
    <row r="4" spans="1:16" ht="28.8" x14ac:dyDescent="0.3">
      <c r="A4" s="18"/>
      <c r="B4" s="18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3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3"/>
      <c r="O6" s="13"/>
      <c r="P6" s="13"/>
    </row>
    <row r="7" spans="1:16" x14ac:dyDescent="0.3">
      <c r="A7" s="6"/>
      <c r="B7" s="5" t="s">
        <v>10</v>
      </c>
      <c r="C7" s="6">
        <f>'январь 2019'!C7+6</f>
        <v>7</v>
      </c>
      <c r="D7" s="6"/>
      <c r="E7" s="6"/>
      <c r="F7" s="10">
        <f>'январь 2019'!F7+90</f>
        <v>105</v>
      </c>
      <c r="G7" s="6"/>
      <c r="H7" s="6"/>
      <c r="I7" s="7">
        <f>'январь 2019'!I7+3.3/1.2</f>
        <v>3.2083333333333335</v>
      </c>
      <c r="J7" s="6"/>
      <c r="K7" s="6"/>
    </row>
    <row r="8" spans="1:16" x14ac:dyDescent="0.3">
      <c r="A8" s="8">
        <v>2</v>
      </c>
      <c r="B8" s="6" t="s">
        <v>11</v>
      </c>
      <c r="C8" s="6">
        <f>'январь 2019'!C8+1</f>
        <v>3</v>
      </c>
      <c r="D8" s="6"/>
      <c r="E8" s="6"/>
      <c r="F8" s="10">
        <f>'январь 2019'!F8+30</f>
        <v>100</v>
      </c>
      <c r="G8" s="6"/>
      <c r="H8" s="6"/>
      <c r="I8" s="7">
        <f>'январь 2019'!I8+12.54046/1.2</f>
        <v>31.351149999999997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8">
        <v>3</v>
      </c>
      <c r="B11" s="6" t="s">
        <v>13</v>
      </c>
      <c r="C11" s="6">
        <v>1</v>
      </c>
      <c r="D11" s="6"/>
      <c r="E11" s="6"/>
      <c r="F11" s="10">
        <v>200</v>
      </c>
      <c r="G11" s="6"/>
      <c r="H11" s="6"/>
      <c r="I11" s="7">
        <f>58.7646/1.2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5" spans="1:11" x14ac:dyDescent="0.3">
      <c r="A25" s="13" t="s">
        <v>20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F11" sqref="F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3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3">
      <c r="A3" s="18" t="s">
        <v>3</v>
      </c>
      <c r="B3" s="18"/>
      <c r="C3" s="18" t="s">
        <v>4</v>
      </c>
      <c r="D3" s="18"/>
      <c r="E3" s="18"/>
      <c r="F3" s="18" t="s">
        <v>5</v>
      </c>
      <c r="G3" s="18"/>
      <c r="H3" s="18"/>
      <c r="I3" s="18" t="s">
        <v>6</v>
      </c>
      <c r="J3" s="18"/>
      <c r="K3" s="18"/>
    </row>
    <row r="4" spans="1:16" ht="28.8" x14ac:dyDescent="0.3">
      <c r="A4" s="18"/>
      <c r="B4" s="18"/>
      <c r="C4" s="9" t="s">
        <v>0</v>
      </c>
      <c r="D4" s="9" t="s">
        <v>1</v>
      </c>
      <c r="E4" s="9" t="s">
        <v>7</v>
      </c>
      <c r="F4" s="9" t="s">
        <v>0</v>
      </c>
      <c r="G4" s="9" t="s">
        <v>1</v>
      </c>
      <c r="H4" s="9" t="s">
        <v>7</v>
      </c>
      <c r="I4" s="9" t="s">
        <v>0</v>
      </c>
      <c r="J4" s="9" t="s">
        <v>1</v>
      </c>
      <c r="K4" s="9" t="s">
        <v>7</v>
      </c>
    </row>
    <row r="5" spans="1:16" x14ac:dyDescent="0.3">
      <c r="A5" s="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3"/>
      <c r="O6" s="13"/>
      <c r="P6" s="13"/>
    </row>
    <row r="7" spans="1:16" x14ac:dyDescent="0.3">
      <c r="A7" s="6"/>
      <c r="B7" s="5" t="s">
        <v>10</v>
      </c>
      <c r="C7" s="6">
        <f>'февраль 2019'!C7+2</f>
        <v>9</v>
      </c>
      <c r="D7" s="6"/>
      <c r="E7" s="6"/>
      <c r="F7" s="10">
        <f>'февраль 2019'!F7+27</f>
        <v>132</v>
      </c>
      <c r="G7" s="6"/>
      <c r="H7" s="6"/>
      <c r="I7" s="7">
        <f>'февраль 2019'!I7+1.1/1.2</f>
        <v>4.125</v>
      </c>
      <c r="J7" s="6"/>
      <c r="K7" s="6"/>
    </row>
    <row r="8" spans="1:16" x14ac:dyDescent="0.3">
      <c r="A8" s="9">
        <v>2</v>
      </c>
      <c r="B8" s="6" t="s">
        <v>11</v>
      </c>
      <c r="C8" s="6">
        <f>'февраль 2019'!C8</f>
        <v>3</v>
      </c>
      <c r="D8" s="6"/>
      <c r="E8" s="6"/>
      <c r="F8" s="10">
        <f>'февраль 2019'!F8</f>
        <v>100</v>
      </c>
      <c r="G8" s="6"/>
      <c r="H8" s="6"/>
      <c r="I8" s="7">
        <f>'февраль 2019'!I8</f>
        <v>31.351149999999997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9">
        <v>3</v>
      </c>
      <c r="B11" s="6" t="s">
        <v>13</v>
      </c>
      <c r="C11" s="6">
        <f>'февраль 2019'!C11</f>
        <v>1</v>
      </c>
      <c r="D11" s="6"/>
      <c r="E11" s="6"/>
      <c r="F11" s="10">
        <f>'февраль 2019'!F11</f>
        <v>200</v>
      </c>
      <c r="G11" s="6"/>
      <c r="H11" s="6"/>
      <c r="I11" s="7">
        <f>'февраль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5" spans="1:11" x14ac:dyDescent="0.3">
      <c r="A25" s="13" t="s">
        <v>20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C10" sqref="C10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3">
      <c r="A2" s="14" t="s">
        <v>23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3">
      <c r="A3" s="18" t="s">
        <v>3</v>
      </c>
      <c r="B3" s="18"/>
      <c r="C3" s="18" t="s">
        <v>4</v>
      </c>
      <c r="D3" s="18"/>
      <c r="E3" s="18"/>
      <c r="F3" s="18" t="s">
        <v>5</v>
      </c>
      <c r="G3" s="18"/>
      <c r="H3" s="18"/>
      <c r="I3" s="18" t="s">
        <v>6</v>
      </c>
      <c r="J3" s="18"/>
      <c r="K3" s="18"/>
    </row>
    <row r="4" spans="1:16" ht="28.8" x14ac:dyDescent="0.3">
      <c r="A4" s="18"/>
      <c r="B4" s="18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3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3"/>
      <c r="O6" s="13"/>
      <c r="P6" s="13"/>
    </row>
    <row r="7" spans="1:16" x14ac:dyDescent="0.3">
      <c r="A7" s="6"/>
      <c r="B7" s="5" t="s">
        <v>10</v>
      </c>
      <c r="C7" s="6">
        <f>'март 2019'!C7+26</f>
        <v>35</v>
      </c>
      <c r="D7" s="6"/>
      <c r="E7" s="6"/>
      <c r="F7" s="10">
        <f>'март 2019'!F7+380</f>
        <v>512</v>
      </c>
      <c r="G7" s="6"/>
      <c r="H7" s="6"/>
      <c r="I7" s="7">
        <f>'март 2019'!I7+26.37746/1.2</f>
        <v>26.106216666666668</v>
      </c>
      <c r="J7" s="6"/>
      <c r="K7" s="6"/>
    </row>
    <row r="8" spans="1:16" x14ac:dyDescent="0.3">
      <c r="A8" s="11">
        <v>2</v>
      </c>
      <c r="B8" s="6" t="s">
        <v>11</v>
      </c>
      <c r="C8" s="6">
        <f>'март 2019'!C8+2</f>
        <v>5</v>
      </c>
      <c r="D8" s="6"/>
      <c r="E8" s="6"/>
      <c r="F8" s="10">
        <f>'март 2019'!F8+55</f>
        <v>155</v>
      </c>
      <c r="G8" s="6"/>
      <c r="H8" s="6"/>
      <c r="I8" s="7">
        <f>'март 2019'!I8+16.5451/1.2</f>
        <v>45.138733333333334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1">
        <v>3</v>
      </c>
      <c r="B11" s="6" t="s">
        <v>13</v>
      </c>
      <c r="C11" s="6">
        <f>'март 2019'!C11</f>
        <v>1</v>
      </c>
      <c r="D11" s="6"/>
      <c r="E11" s="6"/>
      <c r="F11" s="10">
        <f>'март 2019'!F11</f>
        <v>200</v>
      </c>
      <c r="G11" s="6"/>
      <c r="H11" s="6"/>
      <c r="I11" s="7">
        <f>'март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5" spans="1:11" x14ac:dyDescent="0.3">
      <c r="A25" s="13" t="s">
        <v>20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topLeftCell="A4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3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30" customHeight="1" x14ac:dyDescent="0.3">
      <c r="A3" s="18" t="s">
        <v>3</v>
      </c>
      <c r="B3" s="18"/>
      <c r="C3" s="19" t="s">
        <v>26</v>
      </c>
      <c r="D3" s="18"/>
      <c r="E3" s="18"/>
      <c r="F3" s="18" t="s">
        <v>5</v>
      </c>
      <c r="G3" s="18"/>
      <c r="H3" s="18"/>
      <c r="I3" s="19" t="s">
        <v>25</v>
      </c>
      <c r="J3" s="18"/>
      <c r="K3" s="18"/>
    </row>
    <row r="4" spans="1:16" ht="28.8" x14ac:dyDescent="0.3">
      <c r="A4" s="18"/>
      <c r="B4" s="18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3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3"/>
      <c r="O6" s="13"/>
      <c r="P6" s="13"/>
    </row>
    <row r="7" spans="1:16" x14ac:dyDescent="0.3">
      <c r="A7" s="6"/>
      <c r="B7" s="5" t="s">
        <v>10</v>
      </c>
      <c r="C7" s="6">
        <f>'апрель 2019'!C7+8</f>
        <v>43</v>
      </c>
      <c r="D7" s="6"/>
      <c r="E7" s="6"/>
      <c r="F7" s="10">
        <f>'апрель 2019'!F7+15*6+15</f>
        <v>617</v>
      </c>
      <c r="G7" s="6"/>
      <c r="H7" s="6"/>
      <c r="I7" s="7">
        <f>'апрель 2019'!I7+8*0.55/1.2</f>
        <v>29.772883333333336</v>
      </c>
      <c r="J7" s="6"/>
      <c r="K7" s="6"/>
    </row>
    <row r="8" spans="1:16" x14ac:dyDescent="0.3">
      <c r="A8" s="12">
        <v>2</v>
      </c>
      <c r="B8" s="6" t="s">
        <v>11</v>
      </c>
      <c r="C8" s="6">
        <f>'апрель 2019'!C8+1</f>
        <v>6</v>
      </c>
      <c r="D8" s="6"/>
      <c r="E8" s="6"/>
      <c r="F8" s="10">
        <f>'апрель 2019'!F8+30</f>
        <v>185</v>
      </c>
      <c r="G8" s="6"/>
      <c r="H8" s="6"/>
      <c r="I8" s="7">
        <f>'апрель 2019'!I8+12.62746/1.2</f>
        <v>55.661616666666667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2">
        <v>3</v>
      </c>
      <c r="B11" s="6" t="s">
        <v>13</v>
      </c>
      <c r="C11" s="6">
        <f>'апрель 2019'!C11</f>
        <v>1</v>
      </c>
      <c r="D11" s="6"/>
      <c r="E11" s="6"/>
      <c r="F11" s="10">
        <f>'апрель 2019'!F11</f>
        <v>200</v>
      </c>
      <c r="G11" s="6"/>
      <c r="H11" s="6"/>
      <c r="I11" s="7">
        <f>'апрель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5" spans="1:11" x14ac:dyDescent="0.3">
      <c r="A25" s="13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январь 2019</vt:lpstr>
      <vt:lpstr>февраль 2019</vt:lpstr>
      <vt:lpstr>март 2019</vt:lpstr>
      <vt:lpstr>апрель 2019</vt:lpstr>
      <vt:lpstr>май 2019</vt:lpstr>
      <vt:lpstr>'апрель 2019'!Область_печати</vt:lpstr>
      <vt:lpstr>'май 2019'!Область_печати</vt:lpstr>
      <vt:lpstr>'март 2019'!Область_печати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2019-06-03T05:24:32Z</dcterms:modified>
</cp:coreProperties>
</file>