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10" activeTab="10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state="hidden" r:id="rId6"/>
    <sheet name="январь-июль 2018" sheetId="14" state="hidden" r:id="rId7"/>
    <sheet name="январь-август 2018" sheetId="15" state="hidden" r:id="rId8"/>
    <sheet name="январь-сентябрь 2018" sheetId="16" state="hidden" r:id="rId9"/>
    <sheet name="январь-октябрь 2018" sheetId="17" state="hidden" r:id="rId10"/>
    <sheet name="январь-ноябрь 2018" sheetId="18" r:id="rId11"/>
  </sheets>
  <definedNames>
    <definedName name="_xlnm.Print_Area" localSheetId="0">'январь 2018'!$A$1:$H$26</definedName>
    <definedName name="_xlnm.Print_Area" localSheetId="7">'январь-август 2018'!$A$1:$H$25</definedName>
    <definedName name="_xlnm.Print_Area" localSheetId="3">'январь-апрель 2018'!$A$1:$H$25</definedName>
    <definedName name="_xlnm.Print_Area" localSheetId="6">'январь-июль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10">'январь-ноябрь 2018'!$A$1:$H$25</definedName>
    <definedName name="_xlnm.Print_Area" localSheetId="9">'январь-октябрь 2018'!$A$1:$H$25</definedName>
    <definedName name="_xlnm.Print_Area" localSheetId="8">'январь-сентябрь 2018'!$A$1:$H$25</definedName>
    <definedName name="_xlnm.Print_Area" localSheetId="1">'январь-февраль 2018'!$A$1:$H$26</definedName>
  </definedNames>
  <calcPr calcId="145621"/>
</workbook>
</file>

<file path=xl/calcChain.xml><?xml version="1.0" encoding="utf-8"?>
<calcChain xmlns="http://schemas.openxmlformats.org/spreadsheetml/2006/main">
  <c r="F11" i="18" l="1"/>
  <c r="C11" i="18"/>
  <c r="F8" i="18"/>
  <c r="C8" i="18"/>
  <c r="F7" i="18"/>
  <c r="C7" i="18"/>
  <c r="G8" i="18"/>
  <c r="D8" i="18"/>
  <c r="F11" i="17" l="1"/>
  <c r="C11" i="17"/>
  <c r="F8" i="17"/>
  <c r="C8" i="17"/>
  <c r="F7" i="17"/>
  <c r="C7" i="17"/>
  <c r="G8" i="17"/>
  <c r="D8" i="17"/>
  <c r="F8" i="16" l="1"/>
  <c r="F7" i="16"/>
  <c r="C8" i="16"/>
  <c r="C7" i="16"/>
  <c r="F11" i="16"/>
  <c r="G8" i="16"/>
  <c r="D8" i="16"/>
  <c r="C11" i="16"/>
  <c r="G8" i="14" l="1"/>
  <c r="G8" i="15" s="1"/>
  <c r="D8" i="14"/>
  <c r="D8" i="15" s="1"/>
  <c r="F11" i="10" l="1"/>
  <c r="C11" i="10"/>
  <c r="C11" i="12" l="1"/>
  <c r="C11" i="13" s="1"/>
  <c r="C11" i="14" s="1"/>
  <c r="C11" i="15" s="1"/>
  <c r="C11" i="11"/>
  <c r="F11" i="12"/>
  <c r="F11" i="13" s="1"/>
  <c r="F11" i="14" s="1"/>
  <c r="F11" i="15" s="1"/>
  <c r="F11" i="11"/>
  <c r="F7" i="9"/>
  <c r="F7" i="10" s="1"/>
  <c r="F7" i="11" s="1"/>
  <c r="F7" i="12" s="1"/>
  <c r="F7" i="13" s="1"/>
  <c r="F7" i="14" s="1"/>
  <c r="F7" i="15" s="1"/>
  <c r="C7" i="9"/>
  <c r="C7" i="10" s="1"/>
  <c r="C7" i="11" s="1"/>
  <c r="C7" i="12" s="1"/>
  <c r="C7" i="13" s="1"/>
  <c r="C7" i="14" s="1"/>
  <c r="C7" i="15" s="1"/>
  <c r="F8" i="9" l="1"/>
  <c r="F8" i="10" s="1"/>
  <c r="F8" i="11" s="1"/>
  <c r="F8" i="12" s="1"/>
  <c r="F8" i="13" s="1"/>
  <c r="F8" i="14" s="1"/>
  <c r="F8" i="15" s="1"/>
  <c r="C8" i="9"/>
  <c r="C8" i="10" s="1"/>
  <c r="C8" i="11" s="1"/>
  <c r="C8" i="12" s="1"/>
  <c r="C8" i="13" s="1"/>
  <c r="C8" i="14" s="1"/>
  <c r="C8" i="15" s="1"/>
</calcChain>
</file>

<file path=xl/sharedStrings.xml><?xml version="1.0" encoding="utf-8"?>
<sst xmlns="http://schemas.openxmlformats.org/spreadsheetml/2006/main" count="321" uniqueCount="32">
  <si>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</si>
  <si>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</si>
  <si>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</si>
  <si>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</si>
  <si>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</si>
  <si>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</si>
  <si>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</si>
  <si>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</si>
  <si>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</si>
  <si>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</si>
  <si>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</si>
  <si>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</si>
  <si>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</si>
  <si>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</si>
  <si>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</si>
  <si>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</si>
  <si>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</si>
  <si>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</si>
  <si>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</si>
  <si>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</si>
  <si>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</si>
  <si>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</si>
  <si>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</si>
  <si>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</si>
  <si>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</si>
  <si>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</si>
  <si>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</si>
  <si>
    <t>ИНФОРМАЦИЯ
о поданных заявках на технологическое присоединение ООО ЭСК "Энергия"
за январь-июль 2018 года</t>
  </si>
  <si>
    <t>ИНФОРМАЦИЯ
о поданных заявках на технологическое присоединение ООО ЭСК "Энергия"
за январь-август 2018 года</t>
  </si>
  <si>
    <t>ИНФОРМАЦИЯ
о поданных заявках на технологическое присоединение ООО ЭСК "Энергия"
за январь-сентябрь 2018 года</t>
  </si>
  <si>
    <t>ИНФОРМАЦИЯ
о поданных заявках на технологическое присоединение ООО ЭСК "Энергия"
за январь-октябрь 2018 года</t>
  </si>
  <si>
    <t>ИНФОРМАЦИЯ
о поданных заявках на технологическое присоединение ООО ЭСК "Энергия"
за январь-ноябрь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</si>
</sst>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18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3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33" t="s">
        <v>19</v>
      </c>
      <c r="B23" s="33"/>
      <c r="C23" s="33"/>
      <c r="D23" s="33"/>
      <c r="E23" s="33"/>
      <c r="F23" s="33"/>
      <c r="G23" s="33"/>
      <c r="H23" s="33"/>
      <c r="I23" s="8"/>
      <c r="J23" s="8"/>
      <c r="K23" s="8"/>
    </row>
    <row r="26" spans="1:11" x14ac:dyDescent="0.3">
      <c r="A26" s="32" t="s">
        <v>21</v>
      </c>
      <c r="B26" s="32"/>
      <c r="C26" s="32"/>
      <c r="D26" s="32"/>
      <c r="E26" s="32"/>
      <c r="F26" s="32"/>
      <c r="G26" s="32"/>
      <c r="H26" s="32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20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3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3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3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3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33" t="s">
        <v>19</v>
      </c>
      <c r="B23" s="33"/>
      <c r="C23" s="33"/>
      <c r="D23" s="33"/>
      <c r="E23" s="33"/>
      <c r="F23" s="33"/>
      <c r="G23" s="33"/>
      <c r="H23" s="33"/>
      <c r="I23" s="8"/>
      <c r="J23" s="8"/>
      <c r="K23" s="8"/>
    </row>
    <row r="24" spans="1:11" x14ac:dyDescent="0.3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3">
      <c r="A26" s="32" t="s">
        <v>21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22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3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3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3">
      <c r="A25" s="32" t="s">
        <v>21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23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3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3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3">
      <c r="A25" s="32" t="s">
        <v>21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24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3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3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26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3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3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28" sqref="B28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27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3">
      <c r="A5" s="2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'январь-июнь 2018'!C7+12</f>
        <v>139</v>
      </c>
      <c r="D7" s="5"/>
      <c r="E7" s="5"/>
      <c r="F7" s="5">
        <f>'январь-июнь 2018'!F7+157</f>
        <v>1685.9</v>
      </c>
      <c r="G7" s="5"/>
      <c r="H7" s="5"/>
    </row>
    <row r="8" spans="1:13" x14ac:dyDescent="0.3">
      <c r="A8" s="21">
        <v>2</v>
      </c>
      <c r="B8" t="s">
        <v>8</v>
      </c>
      <c r="C8" s="5">
        <f>'январь-июнь 2018'!C8</f>
        <v>19</v>
      </c>
      <c r="D8" s="5">
        <f>'январь-июнь 2018'!D8+1</f>
        <v>2</v>
      </c>
      <c r="E8" s="5"/>
      <c r="F8" s="5">
        <f>'январь-июнь 2018'!F8</f>
        <v>692.7</v>
      </c>
      <c r="G8" s="11">
        <f>'январь-июнь 2018'!G8+150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1">
        <v>3</v>
      </c>
      <c r="B11" t="s">
        <v>10</v>
      </c>
      <c r="C11" s="5">
        <f>'январь-июнь 2018'!C11</f>
        <v>2</v>
      </c>
      <c r="D11" s="5"/>
      <c r="E11" s="5"/>
      <c r="F11" s="11">
        <f>'январь-июнь 2018'!F11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0"/>
      <c r="B23" s="20"/>
      <c r="C23" s="20"/>
      <c r="D23" s="20"/>
      <c r="E23" s="20"/>
      <c r="F23" s="20"/>
      <c r="G23" s="20"/>
      <c r="H23" s="20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16" sqref="B1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28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3">
      <c r="A5" s="2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'январь-июль 2018'!C7+4</f>
        <v>143</v>
      </c>
      <c r="D7" s="5"/>
      <c r="E7" s="5"/>
      <c r="F7" s="5">
        <f>'январь-июль 2018'!F7+55</f>
        <v>1740.9</v>
      </c>
      <c r="G7" s="5"/>
      <c r="H7" s="5"/>
    </row>
    <row r="8" spans="1:13" x14ac:dyDescent="0.3">
      <c r="A8" s="23">
        <v>2</v>
      </c>
      <c r="B8" t="s">
        <v>8</v>
      </c>
      <c r="C8" s="5">
        <f>'январь-июль 2018'!C8+2</f>
        <v>21</v>
      </c>
      <c r="D8" s="5">
        <f>'январь-июль 2018'!D8</f>
        <v>2</v>
      </c>
      <c r="E8" s="5"/>
      <c r="F8" s="5">
        <f>'январь-июль 2018'!F8+130</f>
        <v>822.7</v>
      </c>
      <c r="G8" s="11">
        <f>'январь-июль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3">
        <v>3</v>
      </c>
      <c r="B11" t="s">
        <v>10</v>
      </c>
      <c r="C11" s="5">
        <f>'январь-июль 2018'!C11</f>
        <v>2</v>
      </c>
      <c r="D11" s="5"/>
      <c r="E11" s="5"/>
      <c r="F11" s="11">
        <f>'январь-июль 2018'!F11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3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2"/>
      <c r="B23" s="22"/>
      <c r="C23" s="22"/>
      <c r="D23" s="22"/>
      <c r="E23" s="22"/>
      <c r="F23" s="22"/>
      <c r="G23" s="22"/>
      <c r="H23" s="22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29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3">
      <c r="A5" s="2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'январь-август 2018'!C7+12</f>
        <v>155</v>
      </c>
      <c r="D7" s="5"/>
      <c r="E7" s="5"/>
      <c r="F7" s="5">
        <f>'январь-август 2018'!F7+180</f>
        <v>1920.9</v>
      </c>
      <c r="G7" s="5"/>
      <c r="H7" s="5"/>
    </row>
    <row r="8" spans="1:13" x14ac:dyDescent="0.3">
      <c r="A8" s="25">
        <v>2</v>
      </c>
      <c r="B8" t="s">
        <v>8</v>
      </c>
      <c r="C8" s="5">
        <f>'январь-август 2018'!C8+2</f>
        <v>23</v>
      </c>
      <c r="D8" s="5">
        <f>'январь-август 2018'!D8</f>
        <v>2</v>
      </c>
      <c r="E8" s="5"/>
      <c r="F8" s="5">
        <f>'январь-август 2018'!F8+80</f>
        <v>902.7</v>
      </c>
      <c r="G8" s="11">
        <f>'январь-август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5">
        <v>3</v>
      </c>
      <c r="B11" t="s">
        <v>10</v>
      </c>
      <c r="C11" s="5">
        <f>'январь-август 2018'!C11</f>
        <v>2</v>
      </c>
      <c r="D11" s="5"/>
      <c r="E11" s="5"/>
      <c r="F11" s="11">
        <f>'январь-август 2018'!F11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4"/>
      <c r="B23" s="24"/>
      <c r="C23" s="24"/>
      <c r="D23" s="24"/>
      <c r="E23" s="24"/>
      <c r="F23" s="24"/>
      <c r="G23" s="24"/>
      <c r="H23" s="24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G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30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27" t="s">
        <v>0</v>
      </c>
      <c r="D4" s="27" t="s">
        <v>1</v>
      </c>
      <c r="E4" s="27" t="s">
        <v>4</v>
      </c>
      <c r="F4" s="27" t="s">
        <v>0</v>
      </c>
      <c r="G4" s="27" t="s">
        <v>1</v>
      </c>
      <c r="H4" s="27" t="s">
        <v>4</v>
      </c>
    </row>
    <row r="5" spans="1:13" x14ac:dyDescent="0.3">
      <c r="A5" s="2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'январь-сентябрь 2018'!C7+14</f>
        <v>169</v>
      </c>
      <c r="D7" s="5"/>
      <c r="E7" s="5"/>
      <c r="F7" s="5">
        <f>'январь-сентябрь 2018'!F7+185</f>
        <v>2105.9</v>
      </c>
      <c r="G7" s="5"/>
      <c r="H7" s="5"/>
    </row>
    <row r="8" spans="1:13" x14ac:dyDescent="0.3">
      <c r="A8" s="27">
        <v>2</v>
      </c>
      <c r="B8" t="s">
        <v>8</v>
      </c>
      <c r="C8" s="5">
        <f>'январь-сентябрь 2018'!C8+2</f>
        <v>25</v>
      </c>
      <c r="D8" s="5">
        <f>'январь-сентябрь 2018'!D8</f>
        <v>2</v>
      </c>
      <c r="E8" s="5"/>
      <c r="F8" s="5">
        <f>'январь-сентябрь 2018'!F8+228.8</f>
        <v>1131.5</v>
      </c>
      <c r="G8" s="11">
        <f>'январь-сентябрь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7">
        <v>3</v>
      </c>
      <c r="B11" t="s">
        <v>10</v>
      </c>
      <c r="C11" s="5">
        <f>'январь-сентябрь 2018'!C11+1</f>
        <v>3</v>
      </c>
      <c r="D11" s="5"/>
      <c r="E11" s="5"/>
      <c r="F11" s="11">
        <f>'январь-сентябрь 2018'!F11+459</f>
        <v>959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6"/>
      <c r="B23" s="26"/>
      <c r="C23" s="26"/>
      <c r="D23" s="26"/>
      <c r="E23" s="26"/>
      <c r="F23" s="26"/>
      <c r="G23" s="26"/>
      <c r="H23" s="26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topLeftCell="A7" zoomScaleNormal="100" zoomScaleSheetLayoutView="100" workbookViewId="0">
      <selection activeCell="C13" sqref="C1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3">
      <c r="A2" s="31" t="s">
        <v>31</v>
      </c>
      <c r="B2" s="31"/>
      <c r="C2" s="31"/>
      <c r="D2" s="31"/>
      <c r="E2" s="31"/>
      <c r="F2" s="31"/>
      <c r="G2" s="31"/>
      <c r="H2" s="31"/>
    </row>
    <row r="3" spans="1:13" ht="30" customHeight="1" x14ac:dyDescent="0.3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28.8" x14ac:dyDescent="0.3">
      <c r="A4" s="34"/>
      <c r="B4" s="34"/>
      <c r="C4" s="29" t="s">
        <v>0</v>
      </c>
      <c r="D4" s="29" t="s">
        <v>1</v>
      </c>
      <c r="E4" s="29" t="s">
        <v>4</v>
      </c>
      <c r="F4" s="29" t="s">
        <v>0</v>
      </c>
      <c r="G4" s="29" t="s">
        <v>1</v>
      </c>
      <c r="H4" s="29" t="s">
        <v>4</v>
      </c>
    </row>
    <row r="5" spans="1:13" x14ac:dyDescent="0.3">
      <c r="A5" s="2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'январь-октябрь 2018'!C7+9</f>
        <v>178</v>
      </c>
      <c r="D7" s="5"/>
      <c r="E7" s="5"/>
      <c r="F7" s="5">
        <f>'январь-октябрь 2018'!F7+135</f>
        <v>2240.9</v>
      </c>
      <c r="G7" s="5"/>
      <c r="H7" s="5"/>
    </row>
    <row r="8" spans="1:13" x14ac:dyDescent="0.3">
      <c r="A8" s="29">
        <v>2</v>
      </c>
      <c r="B8" t="s">
        <v>8</v>
      </c>
      <c r="C8" s="5">
        <f>'январь-октябрь 2018'!C8+5</f>
        <v>30</v>
      </c>
      <c r="D8" s="5">
        <f>'январь-октябрь 2018'!D8</f>
        <v>2</v>
      </c>
      <c r="E8" s="5"/>
      <c r="F8" s="5">
        <f>'январь-октябрь 2018'!F8+378.5</f>
        <v>1510</v>
      </c>
      <c r="G8" s="11">
        <f>'январь-октябрь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9">
        <v>3</v>
      </c>
      <c r="B11" t="s">
        <v>10</v>
      </c>
      <c r="C11" s="5">
        <f>'январь-октябрь 2018'!C11+1</f>
        <v>4</v>
      </c>
      <c r="D11" s="5"/>
      <c r="E11" s="5"/>
      <c r="F11" s="11">
        <f>'январь-октябрь 2018'!F11+185</f>
        <v>1144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8"/>
      <c r="B23" s="28"/>
      <c r="C23" s="28"/>
      <c r="D23" s="28"/>
      <c r="E23" s="28"/>
      <c r="F23" s="28"/>
      <c r="G23" s="28"/>
      <c r="H23" s="28"/>
      <c r="I23" s="8"/>
      <c r="J23" s="8"/>
      <c r="K23" s="8"/>
    </row>
    <row r="25" spans="1:11" x14ac:dyDescent="0.3">
      <c r="A25" s="32" t="s">
        <v>25</v>
      </c>
      <c r="B25" s="32"/>
      <c r="C25" s="32"/>
      <c r="D25" s="32"/>
      <c r="E25" s="32"/>
      <c r="F25" s="32"/>
      <c r="G25" s="32"/>
      <c r="H25" s="32"/>
    </row>
  </sheetData>
  <mergeCells count="6">
    <mergeCell ref="A1:H1"/>
    <mergeCell ref="A2:H2"/>
    <mergeCell ref="A3:B4"/>
    <mergeCell ref="C3:E3"/>
    <mergeCell ref="F3:H3"/>
    <mergeCell ref="A25:H25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январь-октябрь 2018</vt:lpstr>
      <vt:lpstr>январь-ноябрь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'январь-ноябрь 2018'!Область_печати</vt:lpstr>
      <vt:lpstr>'январь-октябрь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2018-12-06T01:47:13Z</dcterms:modified>
</cp:coreProperties>
</file>