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diskserver\Z\ENREG\Инвест. программы\!!!На рассмотрении 2018\ЭСК Энергия, ООО\Приказ\"/>
    </mc:Choice>
  </mc:AlternateContent>
  <bookViews>
    <workbookView xWindow="0" yWindow="0" windowWidth="28800" windowHeight="12300" tabRatio="631" firstSheet="1" activeTab="1"/>
  </bookViews>
  <sheets>
    <sheet name="Приказ" sheetId="155" state="hidden" r:id="rId1"/>
    <sheet name="1" sheetId="12" r:id="rId2"/>
    <sheet name="2" sheetId="115" r:id="rId3"/>
    <sheet name="3.1" sheetId="151" r:id="rId4"/>
    <sheet name="3.2" sheetId="157" r:id="rId5"/>
    <sheet name="4" sheetId="125" r:id="rId6"/>
    <sheet name="5" sheetId="126" r:id="rId7"/>
    <sheet name="6" sheetId="119" r:id="rId8"/>
    <sheet name="7" sheetId="120" r:id="rId9"/>
    <sheet name="8" sheetId="152" r:id="rId10"/>
  </sheets>
  <definedNames>
    <definedName name="_xlnm._FilterDatabase" localSheetId="1" hidden="1">'1'!$A$14:$Y$69</definedName>
    <definedName name="_xlnm._FilterDatabase" localSheetId="5" hidden="1">'4'!#REF!</definedName>
    <definedName name="_xlnm._FilterDatabase" localSheetId="6" hidden="1">'5'!#REF!</definedName>
    <definedName name="_xlnm._FilterDatabase" localSheetId="7" hidden="1">'6'!$A$16:$K$16</definedName>
    <definedName name="_xlnm._FilterDatabase" localSheetId="8" hidden="1">'7'!#REF!</definedName>
    <definedName name="_xlnm.Print_Titles" localSheetId="1">'1'!$14:$14</definedName>
    <definedName name="_xlnm.Print_Titles" localSheetId="2">'2'!$14:$14</definedName>
    <definedName name="_xlnm.Print_Titles" localSheetId="5">'4'!$16:$16</definedName>
    <definedName name="_xlnm.Print_Titles" localSheetId="6">'5'!$15:$15</definedName>
    <definedName name="_xlnm.Print_Titles" localSheetId="7">'6'!$16:$16</definedName>
    <definedName name="_xlnm.Print_Titles" localSheetId="8">'7'!$15:$15</definedName>
    <definedName name="_xlnm.Print_Titles" localSheetId="9">'8'!$17:$17</definedName>
    <definedName name="_xlnm.Print_Area" localSheetId="1">'1'!$A$1:$Y$79</definedName>
    <definedName name="_xlnm.Print_Area" localSheetId="2">'2'!$A$1:$P$78</definedName>
    <definedName name="_xlnm.Print_Area" localSheetId="3">'3.1'!$A$1:$J$77</definedName>
    <definedName name="_xlnm.Print_Area" localSheetId="4">'3.2'!$A$1:$J$75</definedName>
    <definedName name="_xlnm.Print_Area" localSheetId="5">'4'!$A$1:$Y$81</definedName>
    <definedName name="_xlnm.Print_Area" localSheetId="6">'5'!$A$1:$AL$75</definedName>
    <definedName name="_xlnm.Print_Area" localSheetId="7">'6'!$A$1:$O$92</definedName>
    <definedName name="_xlnm.Print_Area" localSheetId="8">'7'!$A$1:$AE$93</definedName>
    <definedName name="_xlnm.Print_Area" localSheetId="9">'8'!$A$1:$E$47</definedName>
    <definedName name="_xlnm.Print_Area" localSheetId="0">Приказ!$A$1:$A$33</definedName>
  </definedNames>
  <calcPr calcId="162913"/>
</workbook>
</file>

<file path=xl/calcChain.xml><?xml version="1.0" encoding="utf-8"?>
<calcChain xmlns="http://schemas.openxmlformats.org/spreadsheetml/2006/main">
  <c r="I54" i="115" l="1"/>
  <c r="I56" i="115"/>
  <c r="H48" i="115"/>
  <c r="H47" i="115" s="1"/>
  <c r="J48" i="115"/>
  <c r="J47" i="115" s="1"/>
  <c r="K48" i="115"/>
  <c r="K47" i="115" s="1"/>
  <c r="L48" i="115"/>
  <c r="L47" i="115" s="1"/>
  <c r="M48" i="115"/>
  <c r="M47" i="115" s="1"/>
  <c r="N48" i="115"/>
  <c r="N47" i="115" s="1"/>
  <c r="O48" i="115"/>
  <c r="O47" i="115" s="1"/>
  <c r="G49" i="115"/>
  <c r="P49" i="115"/>
  <c r="G50" i="115"/>
  <c r="P50" i="115"/>
  <c r="G51" i="115"/>
  <c r="P51" i="115"/>
  <c r="G52" i="115"/>
  <c r="P52" i="115"/>
  <c r="G53" i="115"/>
  <c r="P53" i="115"/>
  <c r="I48" i="115"/>
  <c r="I47" i="115" s="1"/>
  <c r="P54" i="115"/>
  <c r="G55" i="115"/>
  <c r="P55" i="115"/>
  <c r="G56" i="115"/>
  <c r="P56" i="115"/>
  <c r="G57" i="115"/>
  <c r="P57" i="115"/>
  <c r="P48" i="115" l="1"/>
  <c r="P47" i="115" s="1"/>
  <c r="G54" i="115"/>
  <c r="G48" i="115" s="1"/>
  <c r="G47" i="115" s="1"/>
  <c r="D19" i="152" l="1"/>
  <c r="C19" i="152"/>
  <c r="E28" i="152" l="1"/>
  <c r="D25" i="152"/>
  <c r="C25" i="152"/>
  <c r="AA58" i="120"/>
  <c r="AA57" i="120"/>
  <c r="AA56" i="120"/>
  <c r="AA55" i="120"/>
  <c r="AA54" i="120"/>
  <c r="AA53" i="120"/>
  <c r="AA52" i="120"/>
  <c r="AA51" i="120"/>
  <c r="AA50" i="120"/>
  <c r="T49" i="120"/>
  <c r="M49" i="120"/>
  <c r="M48" i="120" s="1"/>
  <c r="M44" i="120" s="1"/>
  <c r="M23" i="120" s="1"/>
  <c r="M18" i="120" s="1"/>
  <c r="M16" i="120" s="1"/>
  <c r="F49" i="120"/>
  <c r="T48" i="120"/>
  <c r="T44" i="120" s="1"/>
  <c r="T23" i="120" s="1"/>
  <c r="T18" i="120" s="1"/>
  <c r="T16" i="120" s="1"/>
  <c r="F48" i="120"/>
  <c r="AE44" i="120"/>
  <c r="AB44" i="120"/>
  <c r="X44" i="120"/>
  <c r="X23" i="120" s="1"/>
  <c r="X18" i="120" s="1"/>
  <c r="X16" i="120" s="1"/>
  <c r="U44" i="120"/>
  <c r="Q44" i="120"/>
  <c r="N44" i="120"/>
  <c r="J44" i="120"/>
  <c r="G44" i="120"/>
  <c r="G23" i="120" s="1"/>
  <c r="G18" i="120" s="1"/>
  <c r="G16" i="120" s="1"/>
  <c r="F44" i="120"/>
  <c r="AE23" i="120"/>
  <c r="AE18" i="120" s="1"/>
  <c r="AE16" i="120" s="1"/>
  <c r="AB23" i="120"/>
  <c r="U23" i="120"/>
  <c r="Q23" i="120"/>
  <c r="Q18" i="120" s="1"/>
  <c r="Q16" i="120" s="1"/>
  <c r="J23" i="120"/>
  <c r="F23" i="120"/>
  <c r="AB18" i="120"/>
  <c r="U18" i="120"/>
  <c r="N18" i="120"/>
  <c r="J18" i="120"/>
  <c r="F18" i="120"/>
  <c r="AB16" i="120"/>
  <c r="U16" i="120"/>
  <c r="N16" i="120"/>
  <c r="J16" i="120"/>
  <c r="F16" i="120"/>
  <c r="AA49" i="120" l="1"/>
  <c r="AA48" i="120" s="1"/>
  <c r="AA44" i="120" s="1"/>
  <c r="AA23" i="120" s="1"/>
  <c r="AA18" i="120" s="1"/>
  <c r="AA16" i="120" s="1"/>
  <c r="M50" i="119" l="1"/>
  <c r="M49" i="119" s="1"/>
  <c r="M45" i="119" s="1"/>
  <c r="M24" i="119" s="1"/>
  <c r="M19" i="119" s="1"/>
  <c r="M17" i="119" s="1"/>
  <c r="G50" i="119"/>
  <c r="G49" i="119" s="1"/>
  <c r="G45" i="119" s="1"/>
  <c r="G24" i="119" s="1"/>
  <c r="G19" i="119" s="1"/>
  <c r="G17" i="119" s="1"/>
  <c r="J49" i="119"/>
  <c r="D49" i="119"/>
  <c r="O45" i="119"/>
  <c r="O24" i="119" s="1"/>
  <c r="O19" i="119" s="1"/>
  <c r="O17" i="119" s="1"/>
  <c r="N45" i="119"/>
  <c r="N24" i="119" s="1"/>
  <c r="N19" i="119" s="1"/>
  <c r="N17" i="119" s="1"/>
  <c r="I45" i="119"/>
  <c r="I24" i="119" s="1"/>
  <c r="I19" i="119" s="1"/>
  <c r="I17" i="119" s="1"/>
  <c r="H45" i="119"/>
  <c r="H24" i="119" s="1"/>
  <c r="H19" i="119" s="1"/>
  <c r="H17" i="119" s="1"/>
  <c r="L19" i="119"/>
  <c r="L17" i="119" s="1"/>
  <c r="K19" i="119"/>
  <c r="K17" i="119" s="1"/>
  <c r="J19" i="119"/>
  <c r="F19" i="119"/>
  <c r="E19" i="119"/>
  <c r="E17" i="119" s="1"/>
  <c r="D19" i="119"/>
  <c r="D17" i="119" s="1"/>
  <c r="J17" i="119"/>
  <c r="F17" i="119"/>
  <c r="V54" i="126" l="1"/>
  <c r="S54" i="126"/>
  <c r="AG54" i="126" s="1"/>
  <c r="O54" i="126"/>
  <c r="AJ54" i="126" s="1"/>
  <c r="L54" i="126"/>
  <c r="V53" i="126"/>
  <c r="AJ53" i="126" s="1"/>
  <c r="S53" i="126"/>
  <c r="O53" i="126"/>
  <c r="L53" i="126"/>
  <c r="AG53" i="126" s="1"/>
  <c r="AJ52" i="126"/>
  <c r="AG52" i="126"/>
  <c r="AJ51" i="126"/>
  <c r="AG51" i="126"/>
  <c r="V50" i="126"/>
  <c r="AJ50" i="126" s="1"/>
  <c r="S50" i="126"/>
  <c r="AG50" i="126" s="1"/>
  <c r="O50" i="126"/>
  <c r="L50" i="126"/>
  <c r="V49" i="126"/>
  <c r="O49" i="126"/>
  <c r="L49" i="126"/>
  <c r="L48" i="126" s="1"/>
  <c r="L44" i="126" s="1"/>
  <c r="L23" i="126" s="1"/>
  <c r="L18" i="126" s="1"/>
  <c r="L16" i="126" s="1"/>
  <c r="V48" i="126"/>
  <c r="O48" i="126"/>
  <c r="AL44" i="126"/>
  <c r="X44" i="126"/>
  <c r="V44" i="126"/>
  <c r="Q44" i="126"/>
  <c r="O44" i="126"/>
  <c r="AL23" i="126"/>
  <c r="AL18" i="126" s="1"/>
  <c r="AL16" i="126" s="1"/>
  <c r="X23" i="126"/>
  <c r="V23" i="126"/>
  <c r="V18" i="126" s="1"/>
  <c r="V16" i="126" s="1"/>
  <c r="Q23" i="126"/>
  <c r="O23" i="126"/>
  <c r="X18" i="126"/>
  <c r="X16" i="126" s="1"/>
  <c r="Q18" i="126"/>
  <c r="O18" i="126"/>
  <c r="O16" i="126" s="1"/>
  <c r="Q16" i="126"/>
  <c r="AG49" i="126" l="1"/>
  <c r="AG48" i="126" s="1"/>
  <c r="AG44" i="126" s="1"/>
  <c r="AG23" i="126" s="1"/>
  <c r="AG18" i="126" s="1"/>
  <c r="AG16" i="126" s="1"/>
  <c r="AJ49" i="126"/>
  <c r="AJ48" i="126" s="1"/>
  <c r="AJ44" i="126" s="1"/>
  <c r="AJ23" i="126" s="1"/>
  <c r="AJ18" i="126" s="1"/>
  <c r="AJ16" i="126" s="1"/>
  <c r="S49" i="126"/>
  <c r="S48" i="126" s="1"/>
  <c r="S44" i="126" s="1"/>
  <c r="S23" i="126" s="1"/>
  <c r="S18" i="126" s="1"/>
  <c r="S16" i="126" s="1"/>
  <c r="W59" i="125" l="1"/>
  <c r="T59" i="125"/>
  <c r="W58" i="125"/>
  <c r="T58" i="125"/>
  <c r="W57" i="125"/>
  <c r="T57" i="125"/>
  <c r="W56" i="125"/>
  <c r="T56" i="125"/>
  <c r="W55" i="125"/>
  <c r="T55" i="125"/>
  <c r="W54" i="125"/>
  <c r="T54" i="125"/>
  <c r="W53" i="125"/>
  <c r="T53" i="125"/>
  <c r="W52" i="125"/>
  <c r="T52" i="125"/>
  <c r="W51" i="125"/>
  <c r="T51" i="125"/>
  <c r="W50" i="125"/>
  <c r="T50" i="125"/>
  <c r="T49" i="125" s="1"/>
  <c r="T45" i="125" s="1"/>
  <c r="T24" i="125" s="1"/>
  <c r="T19" i="125" s="1"/>
  <c r="T17" i="125" s="1"/>
  <c r="P50" i="125"/>
  <c r="M50" i="125"/>
  <c r="I50" i="125"/>
  <c r="F50" i="125"/>
  <c r="F49" i="125" s="1"/>
  <c r="F45" i="125" s="1"/>
  <c r="F24" i="125" s="1"/>
  <c r="F19" i="125" s="1"/>
  <c r="F17" i="125" s="1"/>
  <c r="D50" i="125"/>
  <c r="W49" i="125"/>
  <c r="P49" i="125"/>
  <c r="P45" i="125" s="1"/>
  <c r="P24" i="125" s="1"/>
  <c r="P19" i="125" s="1"/>
  <c r="P17" i="125" s="1"/>
  <c r="M49" i="125"/>
  <c r="M45" i="125" s="1"/>
  <c r="M24" i="125" s="1"/>
  <c r="M19" i="125" s="1"/>
  <c r="M17" i="125" s="1"/>
  <c r="I49" i="125"/>
  <c r="D49" i="125"/>
  <c r="D45" i="125" s="1"/>
  <c r="D24" i="125" s="1"/>
  <c r="D19" i="125" s="1"/>
  <c r="D17" i="125" s="1"/>
  <c r="Y45" i="125"/>
  <c r="Y24" i="125" s="1"/>
  <c r="Y19" i="125" s="1"/>
  <c r="Y17" i="125" s="1"/>
  <c r="W45" i="125"/>
  <c r="W24" i="125" s="1"/>
  <c r="W19" i="125" s="1"/>
  <c r="W17" i="125" s="1"/>
  <c r="R45" i="125"/>
  <c r="R24" i="125" s="1"/>
  <c r="R19" i="125" s="1"/>
  <c r="R17" i="125" s="1"/>
  <c r="K45" i="125"/>
  <c r="I45" i="125"/>
  <c r="I24" i="125" s="1"/>
  <c r="I19" i="125" s="1"/>
  <c r="I17" i="125" s="1"/>
  <c r="K24" i="125"/>
  <c r="K19" i="125" s="1"/>
  <c r="K17" i="125" s="1"/>
  <c r="F49" i="157" l="1"/>
  <c r="E49" i="157"/>
  <c r="F48" i="157"/>
  <c r="F44" i="157" s="1"/>
  <c r="E48" i="157"/>
  <c r="E44" i="157" s="1"/>
  <c r="F18" i="157" l="1"/>
  <c r="F16" i="157" s="1"/>
  <c r="F23" i="157"/>
  <c r="E23" i="157"/>
  <c r="E18" i="157"/>
  <c r="E16" i="157" s="1"/>
  <c r="F49" i="151" l="1"/>
  <c r="E49" i="151"/>
  <c r="F48" i="151"/>
  <c r="F44" i="151" s="1"/>
  <c r="E48" i="151"/>
  <c r="E44" i="151" s="1"/>
  <c r="F23" i="151" l="1"/>
  <c r="F18" i="151"/>
  <c r="F16" i="151" s="1"/>
  <c r="E18" i="151"/>
  <c r="E16" i="151" s="1"/>
  <c r="E23" i="151"/>
  <c r="H43" i="115" l="1"/>
  <c r="H22" i="115" s="1"/>
  <c r="M43" i="115"/>
  <c r="M22" i="115" s="1"/>
  <c r="L43" i="115"/>
  <c r="L22" i="115" s="1"/>
  <c r="M17" i="115"/>
  <c r="M15" i="115" s="1"/>
  <c r="O43" i="115" l="1"/>
  <c r="O22" i="115" s="1"/>
  <c r="O17" i="115"/>
  <c r="O15" i="115" s="1"/>
  <c r="K43" i="115"/>
  <c r="K22" i="115" s="1"/>
  <c r="K17" i="115"/>
  <c r="K15" i="115" s="1"/>
  <c r="P17" i="115"/>
  <c r="P15" i="115" s="1"/>
  <c r="J43" i="115"/>
  <c r="J22" i="115" s="1"/>
  <c r="J17" i="115"/>
  <c r="J15" i="115" s="1"/>
  <c r="N17" i="115"/>
  <c r="N15" i="115" s="1"/>
  <c r="N43" i="115"/>
  <c r="N22" i="115" s="1"/>
  <c r="H17" i="115"/>
  <c r="H15" i="115" s="1"/>
  <c r="L17" i="115"/>
  <c r="L15" i="115" s="1"/>
  <c r="P43" i="115" l="1"/>
  <c r="P22" i="115" s="1"/>
  <c r="I17" i="115"/>
  <c r="I15" i="115" s="1"/>
  <c r="I43" i="115"/>
  <c r="I22" i="115" s="1"/>
  <c r="G43" i="115"/>
  <c r="G22" i="115" s="1"/>
  <c r="G17" i="115"/>
  <c r="G15" i="115" s="1"/>
  <c r="X57" i="12" l="1"/>
  <c r="U57" i="12" s="1"/>
  <c r="P57" i="12"/>
  <c r="K57" i="12"/>
  <c r="X56" i="12"/>
  <c r="U56" i="12" s="1"/>
  <c r="P56" i="12"/>
  <c r="K56" i="12"/>
  <c r="X55" i="12"/>
  <c r="U55" i="12" s="1"/>
  <c r="P55" i="12"/>
  <c r="K55" i="12"/>
  <c r="X54" i="12"/>
  <c r="U54" i="12" s="1"/>
  <c r="P54" i="12"/>
  <c r="K54" i="12"/>
  <c r="X53" i="12"/>
  <c r="U53" i="12" s="1"/>
  <c r="P53" i="12"/>
  <c r="K53" i="12"/>
  <c r="X52" i="12"/>
  <c r="U52" i="12" s="1"/>
  <c r="P52" i="12"/>
  <c r="K52" i="12"/>
  <c r="X51" i="12"/>
  <c r="U51" i="12" s="1"/>
  <c r="P51" i="12"/>
  <c r="K51" i="12"/>
  <c r="X50" i="12"/>
  <c r="U50" i="12" s="1"/>
  <c r="P50" i="12"/>
  <c r="K50" i="12"/>
  <c r="X49" i="12"/>
  <c r="U49" i="12" s="1"/>
  <c r="P49" i="12"/>
  <c r="K49" i="12"/>
  <c r="S48" i="12"/>
  <c r="N48" i="12"/>
  <c r="J48" i="12"/>
  <c r="J47" i="12" s="1"/>
  <c r="J43" i="12" s="1"/>
  <c r="J17" i="12" s="1"/>
  <c r="I48" i="12"/>
  <c r="S47" i="12"/>
  <c r="N47" i="12"/>
  <c r="I47" i="12"/>
  <c r="I43" i="12" s="1"/>
  <c r="I17" i="12" s="1"/>
  <c r="Y43" i="12"/>
  <c r="W43" i="12"/>
  <c r="V43" i="12"/>
  <c r="T43" i="12"/>
  <c r="S43" i="12"/>
  <c r="S17" i="12" s="1"/>
  <c r="R43" i="12"/>
  <c r="Q43" i="12"/>
  <c r="N43" i="12"/>
  <c r="N17" i="12" s="1"/>
  <c r="N15" i="12" s="1"/>
  <c r="O17" i="12"/>
  <c r="M17" i="12"/>
  <c r="L17" i="12"/>
  <c r="X48" i="12" l="1"/>
  <c r="X22" i="12" s="1"/>
  <c r="P48" i="12"/>
  <c r="P47" i="12" s="1"/>
  <c r="P43" i="12" s="1"/>
  <c r="P17" i="12" s="1"/>
  <c r="S22" i="12"/>
  <c r="S15" i="12"/>
  <c r="J22" i="12"/>
  <c r="J15" i="12"/>
  <c r="K48" i="12"/>
  <c r="K47" i="12" s="1"/>
  <c r="K43" i="12" s="1"/>
  <c r="K17" i="12" s="1"/>
  <c r="K22" i="12" s="1"/>
  <c r="X47" i="12"/>
  <c r="X43" i="12" s="1"/>
  <c r="X17" i="12" s="1"/>
  <c r="X15" i="12" s="1"/>
  <c r="P15" i="12"/>
  <c r="P22" i="12"/>
  <c r="I15" i="12"/>
  <c r="I22" i="12"/>
  <c r="U48" i="12"/>
  <c r="N22" i="12"/>
  <c r="K15" i="12" l="1"/>
  <c r="U22" i="12"/>
  <c r="U47" i="12"/>
  <c r="U43" i="12" s="1"/>
  <c r="U17" i="12" s="1"/>
  <c r="U15" i="12" s="1"/>
  <c r="E22" i="152" l="1"/>
  <c r="C21" i="152" l="1"/>
  <c r="C20" i="152" s="1"/>
  <c r="D21" i="152"/>
  <c r="D20" i="152" s="1"/>
  <c r="E21" i="152" l="1"/>
  <c r="C26" i="152" l="1"/>
  <c r="D26" i="152"/>
  <c r="D18" i="152" s="1"/>
  <c r="E27" i="152"/>
  <c r="E20" i="152"/>
  <c r="E26" i="152" l="1"/>
  <c r="E25" i="152" l="1"/>
  <c r="C18" i="152" l="1"/>
  <c r="E18" i="152" s="1"/>
  <c r="E19" i="152"/>
</calcChain>
</file>

<file path=xl/sharedStrings.xml><?xml version="1.0" encoding="utf-8"?>
<sst xmlns="http://schemas.openxmlformats.org/spreadsheetml/2006/main" count="10731" uniqueCount="384">
  <si>
    <t>I кв.</t>
  </si>
  <si>
    <t>II кв.</t>
  </si>
  <si>
    <t>III кв.</t>
  </si>
  <si>
    <t>IV кв.</t>
  </si>
  <si>
    <t>месяц и год составления сметной документации</t>
  </si>
  <si>
    <t>в ценах, сложившихся ко времени составления сметной документации, млн рублей (с НДС)</t>
  </si>
  <si>
    <t>в базисном уровне цен</t>
  </si>
  <si>
    <t>Всего, в т.ч.:</t>
  </si>
  <si>
    <t>Полная сметная стоимость инвестиционного проекта в соответствии с утвержденной проектной документацией</t>
  </si>
  <si>
    <t>План</t>
  </si>
  <si>
    <t>в прогнозных ценах соответствующих лет</t>
  </si>
  <si>
    <t>млн рублей (без НДС)</t>
  </si>
  <si>
    <t>федерального бюджета</t>
  </si>
  <si>
    <t>иных источников финансирования</t>
  </si>
  <si>
    <t>Общий объем финансирования, в том числе за счет:</t>
  </si>
  <si>
    <t>проектно-изыскательские работы</t>
  </si>
  <si>
    <t>строительные работы, реконструкция, монтаж оборудования</t>
  </si>
  <si>
    <t xml:space="preserve">  Наименование инвестиционного проекта (группы инвестиционных проектов)</t>
  </si>
  <si>
    <t>Выполнение требований законодательства Российской Федерации, предписаний органов исполнительной власти, регламентов рынков электрической энергии</t>
  </si>
  <si>
    <t>Финансирование капитальных вложений в прогнозных ценах соответствующих лет, млн рублей (с НДС)</t>
  </si>
  <si>
    <t xml:space="preserve">Остаток финансирования капитальных вложений в прогнозных ценах соответствующих лет,  млн рублей 
(с НДС) </t>
  </si>
  <si>
    <t xml:space="preserve">Оценка полной стоимости инвестиционного проекта в прогнозных ценах соответствующих лет, млн рублей (с НДС) </t>
  </si>
  <si>
    <t>Обеспечение текущей деятельности в сфере электроэнергетики, в том числе развитие информационной инфраструктуры, хозяйственное обеспечение деятельности</t>
  </si>
  <si>
    <t>Инвестиции, связанные с деятельностью, не относящейся к сфере электроэнергетики</t>
  </si>
  <si>
    <t xml:space="preserve">Повышение надежности оказываемых услуг в сфере электроэнергетики </t>
  </si>
  <si>
    <t xml:space="preserve">Повышение качества оказываемых услуг в сфере электроэнергетики </t>
  </si>
  <si>
    <t>основные средства</t>
  </si>
  <si>
    <t>нематериальные активы</t>
  </si>
  <si>
    <t>Развитие электрической сети/усиление существующей электрической сети, связанное с подключением новых потребителей</t>
  </si>
  <si>
    <t>Замещение (обновление) электрической сети/повышение экономической эффективности (мероприятия направленные на снижение эксплуатационных затрат) оказания услуг в сфере электроэнергетики</t>
  </si>
  <si>
    <t>Характеристики объекта электроэнергетики (объекта инвестиционной деятельности)</t>
  </si>
  <si>
    <t>Квартал</t>
  </si>
  <si>
    <t xml:space="preserve"> </t>
  </si>
  <si>
    <t>5</t>
  </si>
  <si>
    <t>5.1</t>
  </si>
  <si>
    <t>6</t>
  </si>
  <si>
    <t>6.1</t>
  </si>
  <si>
    <t>4.1</t>
  </si>
  <si>
    <t>4.1.1</t>
  </si>
  <si>
    <t>4.1.2</t>
  </si>
  <si>
    <t>4.1.3</t>
  </si>
  <si>
    <t>4.1.4</t>
  </si>
  <si>
    <t>4.1.5</t>
  </si>
  <si>
    <t>4.1.6</t>
  </si>
  <si>
    <t>7</t>
  </si>
  <si>
    <t>7.1</t>
  </si>
  <si>
    <t>8</t>
  </si>
  <si>
    <t>8.1</t>
  </si>
  <si>
    <t>9</t>
  </si>
  <si>
    <t>10</t>
  </si>
  <si>
    <t>11</t>
  </si>
  <si>
    <t>оборудование</t>
  </si>
  <si>
    <t>прочие затраты</t>
  </si>
  <si>
    <t>9.1</t>
  </si>
  <si>
    <t>10.1</t>
  </si>
  <si>
    <t>Номер группы инвести-ционных проектов</t>
  </si>
  <si>
    <t>Год начала  реализации инвестиционного проекта</t>
  </si>
  <si>
    <t>Год окончания реализации инвестиционного проекта</t>
  </si>
  <si>
    <t>Год окончания реализации инвестицион-ного проекта</t>
  </si>
  <si>
    <t>4.1.7</t>
  </si>
  <si>
    <t>4.2.1</t>
  </si>
  <si>
    <t>4.2.2</t>
  </si>
  <si>
    <t>4.2.3</t>
  </si>
  <si>
    <t>4.2.4</t>
  </si>
  <si>
    <t>4.2.5</t>
  </si>
  <si>
    <t>4.2.6</t>
  </si>
  <si>
    <t>4.2.7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</si>
  <si>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</si>
  <si>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</si>
  <si>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</si>
  <si>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</si>
  <si>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</si>
  <si>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</si>
  <si>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</si>
  <si>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</si>
  <si>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</si>
  <si>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</si>
  <si>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</si>
  <si>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</si>
  <si>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Остаток освоения капитальных вложений, 
млн рублей (без НДС)</t>
  </si>
  <si>
    <t>Оценка полной стоимости в прогнозных ценах соответствующих лет, 
млн рублей (без НДС)</t>
  </si>
  <si>
    <t>5.2.1</t>
  </si>
  <si>
    <t>5.2.2</t>
  </si>
  <si>
    <t>5.2.3</t>
  </si>
  <si>
    <t>5.2.4</t>
  </si>
  <si>
    <t>5.2.5</t>
  </si>
  <si>
    <t>5.2.6</t>
  </si>
  <si>
    <t>5.2.7</t>
  </si>
  <si>
    <t>5.3.1</t>
  </si>
  <si>
    <t>5.3.2</t>
  </si>
  <si>
    <t>5.3.3</t>
  </si>
  <si>
    <t>5.3.4</t>
  </si>
  <si>
    <t>5.3.5</t>
  </si>
  <si>
    <t>5.3.6</t>
  </si>
  <si>
    <t>6.1.1</t>
  </si>
  <si>
    <t>6.1.2</t>
  </si>
  <si>
    <t>6.1.3</t>
  </si>
  <si>
    <t>6.1.4</t>
  </si>
  <si>
    <t>6.1.5</t>
  </si>
  <si>
    <t>6.1.6</t>
  </si>
  <si>
    <t>6.1.7</t>
  </si>
  <si>
    <t>Первоначальная стоимость принимаемых к учету основных средств и нематериальных активов, млн рублей (без НДС)</t>
  </si>
  <si>
    <t>Принятие основных средств и нематериальных активов к бухгалтерскому учету</t>
  </si>
  <si>
    <t>4.3.7</t>
  </si>
  <si>
    <t>4.4.7</t>
  </si>
  <si>
    <t>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</si>
  <si>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 xml:space="preserve">План </t>
  </si>
  <si>
    <t>в базисном уровне цен, млн рублей 
(с НДС)</t>
  </si>
  <si>
    <r>
      <t>Полная сметная стоимость инвестиционного проекта в соответствии с утвержденной проектной документацией</t>
    </r>
    <r>
      <rPr>
        <vertAlign val="superscript"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в базисном уровне цен, млн рублей (без НДС)</t>
    </r>
  </si>
  <si>
    <t>Освоение капитальных вложений в прогнозных ценах соответствующих лет, млн рублей  (без НДС)</t>
  </si>
  <si>
    <t>средств, полученных от оказания услуг, реализации товаров по регулируемым государством ценам (тарифам)</t>
  </si>
  <si>
    <t>бюджетов субъектов Российской Федерации и муниципальных образований</t>
  </si>
  <si>
    <t>Утвержденный план</t>
  </si>
  <si>
    <t>План ввода основных средств</t>
  </si>
  <si>
    <t>Плановые показатели реализации инвестиционной программы</t>
  </si>
  <si>
    <t>Раздел 1. Постановка объектов электросетевого хозяйства под напряжение и (или) включение объектов капитального строительства для проведения пусконаладочных работ</t>
  </si>
  <si>
    <t>Раздел 2. Ввод объектов инвестиционной деятельности (мощностей) в эксплуатацию</t>
  </si>
  <si>
    <t>Перечни инвестиционных проектов</t>
  </si>
  <si>
    <t>Раздел 1. План финансирования капитальных вложений по инвестиционным проектам</t>
  </si>
  <si>
    <t>Раздел 2. План освоения капитальных вложений по инвестиционным проектам</t>
  </si>
  <si>
    <t>полное наименование субъекта электроэнергетики</t>
  </si>
  <si>
    <t>Раздел 3. Цели реализации инвестиционных проектов сетевой организации</t>
  </si>
  <si>
    <t>Итого
(план)</t>
  </si>
  <si>
    <t xml:space="preserve">  Наименование инвестиционного проекта (наименование группы инвестиционных проектов)</t>
  </si>
  <si>
    <t>№ п/п</t>
  </si>
  <si>
    <t>Показатель</t>
  </si>
  <si>
    <t>I</t>
  </si>
  <si>
    <t>1.1</t>
  </si>
  <si>
    <t>1.1.1</t>
  </si>
  <si>
    <t>1.1.2</t>
  </si>
  <si>
    <t>1.1.3</t>
  </si>
  <si>
    <t>1.1.4</t>
  </si>
  <si>
    <t>1.2</t>
  </si>
  <si>
    <t>II</t>
  </si>
  <si>
    <t>2.1</t>
  </si>
  <si>
    <t>2.2</t>
  </si>
  <si>
    <t>2.3</t>
  </si>
  <si>
    <t>2.4</t>
  </si>
  <si>
    <t>2.5</t>
  </si>
  <si>
    <t>2.6</t>
  </si>
  <si>
    <t>2.7</t>
  </si>
  <si>
    <t>Прибыль, направляемая на инвестиции, в том числе:</t>
  </si>
  <si>
    <t>1.1.1.1</t>
  </si>
  <si>
    <t>1.1.3.1</t>
  </si>
  <si>
    <t>1.1.3.2</t>
  </si>
  <si>
    <t>1.2.1</t>
  </si>
  <si>
    <t>1.2.1.1</t>
  </si>
  <si>
    <t>1.2.1.2</t>
  </si>
  <si>
    <t>1.2.2</t>
  </si>
  <si>
    <t>1.2.3</t>
  </si>
  <si>
    <t>1.2.3.1</t>
  </si>
  <si>
    <t>1.2.3.2</t>
  </si>
  <si>
    <t>1.3</t>
  </si>
  <si>
    <t>1.4</t>
  </si>
  <si>
    <t xml:space="preserve">Прочие собственные средства всего, в том числе: </t>
  </si>
  <si>
    <t>1.4.1</t>
  </si>
  <si>
    <t>Кредиты</t>
  </si>
  <si>
    <t>Облигационные займы</t>
  </si>
  <si>
    <t>Займы организаций</t>
  </si>
  <si>
    <t>2.5.1</t>
  </si>
  <si>
    <t>2.5.2</t>
  </si>
  <si>
    <t>Использование лизинга</t>
  </si>
  <si>
    <t>Прочие привлеченные средства</t>
  </si>
  <si>
    <t xml:space="preserve">Итого </t>
  </si>
  <si>
    <t>наименование субъекта Российской Федерации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</si>
  <si>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</si>
  <si>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</si>
  <si>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</si>
  <si>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</si>
  <si>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</si>
  <si>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</si>
  <si>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</si>
  <si>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</si>
  <si>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</si>
  <si>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11.10</t>
  </si>
  <si>
    <t>14.3</t>
  </si>
  <si>
    <t>14.2</t>
  </si>
  <si>
    <t>5.3.7</t>
  </si>
  <si>
    <t>недоиспользованная амортизация прошлых лет всего, в том числе:</t>
  </si>
  <si>
    <t>Возврат налога на добавленную стоимость</t>
  </si>
  <si>
    <t>2.5.1.1</t>
  </si>
  <si>
    <t>2.5.2.1</t>
  </si>
  <si>
    <t>3.2</t>
  </si>
  <si>
    <t>3.3</t>
  </si>
  <si>
    <t>4</t>
  </si>
  <si>
    <t>прочая прибыль</t>
  </si>
  <si>
    <t>Привлеченные средства, всего, в том числе:</t>
  </si>
  <si>
    <t>Собственные средства всего, в том числе:</t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</si>
  <si>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2019 года </t>
    </r>
  </si>
  <si>
    <r>
      <t>Утвержденный план</t>
    </r>
    <r>
      <rPr>
        <vertAlign val="superscript"/>
        <sz val="12"/>
        <rFont val="Times New Roman"/>
        <family val="1"/>
        <charset val="204"/>
      </rPr>
      <t xml:space="preserve">  </t>
    </r>
    <r>
      <rPr>
        <sz val="12"/>
        <rFont val="Times New Roman"/>
        <family val="1"/>
        <charset val="204"/>
      </rPr>
      <t xml:space="preserve">
2020 года </t>
    </r>
    <r>
      <rPr>
        <vertAlign val="superscript"/>
        <sz val="12"/>
        <rFont val="Times New Roman"/>
        <family val="1"/>
        <charset val="204"/>
      </rPr>
      <t xml:space="preserve"> </t>
    </r>
  </si>
  <si>
    <t xml:space="preserve">План 
на 01.01.2018 года </t>
  </si>
  <si>
    <t xml:space="preserve">2019 год </t>
  </si>
  <si>
    <t>2020 год</t>
  </si>
  <si>
    <r>
      <t>Раздел 1</t>
    </r>
    <r>
      <rPr>
        <b/>
        <sz val="12"/>
        <rFont val="Times New Roman"/>
        <family val="1"/>
        <charset val="204"/>
      </rPr>
      <t xml:space="preserve"> План принятия основных средств и нематериальных активов к бухгалтерскому учету</t>
    </r>
  </si>
  <si>
    <t>Раздел 2. План принятия основных средств и нематериальных активов к бухгалтерскому учету на 2018 год  с распределенеием по кварталам</t>
  </si>
  <si>
    <t>Красноярский край</t>
  </si>
  <si>
    <t xml:space="preserve">2019 Год </t>
  </si>
  <si>
    <t xml:space="preserve">2020 Год </t>
  </si>
  <si>
    <t>Оказание услуг по передаче электрической энергии</t>
  </si>
  <si>
    <t xml:space="preserve"> на 2019 год </t>
  </si>
  <si>
    <t>2019 год</t>
  </si>
  <si>
    <t>МВ×А</t>
  </si>
  <si>
    <t>Мвар</t>
  </si>
  <si>
    <t>км ЛЭП</t>
  </si>
  <si>
    <t>МВт</t>
  </si>
  <si>
    <t>-</t>
  </si>
  <si>
    <t>0</t>
  </si>
  <si>
    <t>ВСЕГО по инвестиционной программе, в том числе: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</si>
  <si>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</si>
  <si>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</si>
  <si>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</si>
  <si>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</si>
  <si>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</si>
  <si>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</si>
  <si>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</si>
  <si>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</si>
  <si>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</si>
  <si>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</si>
  <si>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</si>
  <si>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</si>
  <si>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</si>
  <si>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</si>
  <si>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</si>
  <si>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</si>
  <si>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</si>
  <si>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</si>
  <si>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</si>
  <si>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</si>
  <si>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</si>
  <si>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</si>
  <si>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</si>
  <si>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</si>
  <si>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</si>
  <si>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Технологическое присоединение объектов по производству электрической энергии всего,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</si>
  <si>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</si>
  <si>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</si>
  <si>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</si>
  <si>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</si>
  <si>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</si>
  <si>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</si>
  <si>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</si>
  <si>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</si>
  <si>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</si>
  <si>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</si>
  <si>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Реконструкция, модернизация, техническое перевооружение всего,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</si>
  <si>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</si>
  <si>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</si>
  <si>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</si>
  <si>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</si>
  <si>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</si>
  <si>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</si>
  <si>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1.2.2.2</t>
  </si>
  <si>
    <t>Модернизация, техническое перевооружение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</si>
  <si>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</si>
  <si>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0,22 (0,4) кВ, всего, в том числе:»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</si>
  <si>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</si>
  <si>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</si>
  <si>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</si>
  <si>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</si>
  <si>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</si>
  <si>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</si>
  <si>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</si>
  <si>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</si>
  <si>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</si>
  <si>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</si>
  <si>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</si>
  <si>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</si>
  <si>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</si>
  <si>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</si>
  <si>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</si>
  <si>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</si>
  <si>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</si>
  <si>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</si>
  <si>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</si>
  <si>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</si>
  <si>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</si>
  <si>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</si>
  <si>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</si>
  <si>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</si>
  <si>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</si>
  <si>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</si>
  <si>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</si>
  <si>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</si>
  <si>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</si>
  <si>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Г</t>
  </si>
  <si>
    <t>нд</t>
  </si>
  <si>
    <t>План                                                                   
на 01.01.2018г.</t>
  </si>
  <si>
    <t>МИНИСТЕРСТВО ПРОМЫШЛЕННОСТИ, ЭНЕРГЕТИКИ</t>
  </si>
  <si>
    <t>П Р И К А З</t>
  </si>
  <si>
    <t xml:space="preserve">               </t>
  </si>
  <si>
    <t xml:space="preserve">       </t>
  </si>
  <si>
    <t>В соответствии с Правилами утверждения инвестиционных программ субъектов электроэнергетики, утвержденных постановлением Правительства Российской Федерации от 1 декабря 2009 г. № 977, ПРИКАЗЫВАЮ:</t>
  </si>
  <si>
    <r>
      <t>3.</t>
    </r>
    <r>
      <rPr>
        <sz val="7"/>
        <color theme="1"/>
        <rFont val="Times New Roman"/>
        <family val="1"/>
        <charset val="204"/>
      </rPr>
      <t xml:space="preserve">                 </t>
    </r>
    <r>
      <rPr>
        <sz val="14"/>
        <color theme="1"/>
        <rFont val="Times New Roman"/>
        <family val="1"/>
        <charset val="204"/>
      </rPr>
      <t>Приказ вступает в силу в день подписания.</t>
    </r>
  </si>
  <si>
    <t xml:space="preserve">Отдел государственного регулирования </t>
  </si>
  <si>
    <t>и контроля в энергетике</t>
  </si>
  <si>
    <t>Мусс Александр Иванович</t>
  </si>
  <si>
    <t>Цели реализации инвестиционных проектов и плановые (фактические) значения количественных показателей, характеризующие достижение таких целей</t>
  </si>
  <si>
    <t>Показатель увеличения протяженности линий электропередачи, не связанного с осуществлением технологического присоединения к электрическим сетям, км</t>
  </si>
  <si>
    <t>Наименование количественного показателя, соответствующего цели</t>
  </si>
  <si>
    <t>Итого за период реализации инвестиционной программы</t>
  </si>
  <si>
    <t>Утвержденный план принятия основных средств и нематериальных активов к бухгалтерскому учету год</t>
  </si>
  <si>
    <t>Итого утвержденный план за год</t>
  </si>
  <si>
    <t>км ВЛ
 1-цеп</t>
  </si>
  <si>
    <t>км ВЛ
 2-цеп</t>
  </si>
  <si>
    <t>км КЛ</t>
  </si>
  <si>
    <t>Идентификатор инвестиционного проекта</t>
  </si>
  <si>
    <t>Итого</t>
  </si>
  <si>
    <t>И ЖИЛИЩНО-КОММУНАЛЬНОГО ХОЗЯЙСТВА КРАСНОЯРСКОГО КРАЯ</t>
  </si>
  <si>
    <t xml:space="preserve">«»  2018                        г. Красноярск                                                             № </t>
  </si>
  <si>
    <t>полученная от реализации продукции и оказанных услуг по регулируемым ценам (тарифам):</t>
  </si>
  <si>
    <t>текущая амортизация, учтенная в ценах (тарифах) всего, в том числе:</t>
  </si>
  <si>
    <t>прочая текущая амортизация</t>
  </si>
  <si>
    <t>прибыль от продажи электрической энергии (мощности) по нерегулируемым ценам, всего, в том числе:</t>
  </si>
  <si>
    <t>средства от эмиссии акций</t>
  </si>
  <si>
    <t>1.4.2</t>
  </si>
  <si>
    <t>остаток собственных средств на начало года</t>
  </si>
  <si>
    <t>Вексели</t>
  </si>
  <si>
    <t>в том числе средства федерального бюджета, недоиспользованные в прошлых периодах</t>
  </si>
  <si>
    <t>в том числе средства консолидированного бюджета субъекта Российской Федерации, недоиспользованные в прошлых периодах</t>
  </si>
  <si>
    <t>Амортизация основных средств, в том числе:</t>
  </si>
  <si>
    <t>Бюджетное финансирование</t>
  </si>
  <si>
    <t>средства федерального бюджета</t>
  </si>
  <si>
    <t>средства консолидированного бюджета субъекта Российской Федерации</t>
  </si>
  <si>
    <t xml:space="preserve">Приложение  № 8  к приказу министерства промышленности, </t>
  </si>
  <si>
    <t xml:space="preserve">энергетики и жилищно-коммунального хозяйства </t>
  </si>
  <si>
    <t xml:space="preserve">Приложение  № 7  к приказу министерства промышленности, </t>
  </si>
  <si>
    <t xml:space="preserve">энергетики и жилищно-коммунального хозяйства  </t>
  </si>
  <si>
    <t xml:space="preserve">Приложение  № 6  к приказу министерства промышленности, </t>
  </si>
  <si>
    <t xml:space="preserve">Приложение  № 5 к приказу министерства промышленности, </t>
  </si>
  <si>
    <t xml:space="preserve">Приложение  № 4 к приказу министерства промышленности, </t>
  </si>
  <si>
    <t xml:space="preserve">Приложение  № 3.2 к приказу министерства промышленности, </t>
  </si>
  <si>
    <t xml:space="preserve">Приложение  № 3.1 к приказу министерства промышленности, </t>
  </si>
  <si>
    <t xml:space="preserve">Приложение  № 2 к приказу министерства промышленности, </t>
  </si>
  <si>
    <t>Приложение  № 1 к приказу министерства промышленности,</t>
  </si>
  <si>
    <t>Источники финансирования инвестиционной программы всего (строка I+ строка II)*, в том числе:</t>
  </si>
  <si>
    <t xml:space="preserve">Раздел 3. Источники финансирования инвестиционной программы </t>
  </si>
  <si>
    <t>Реконструкция ЛЭП 6 кВ фидера №22-5 Промышленный узел г.Назарово</t>
  </si>
  <si>
    <t>I_ИП-2019-2020/Р1</t>
  </si>
  <si>
    <t>Реконструкция ЛЭП 10 кВ  фидера №28-42 микрорайон №23 г.Назарово</t>
  </si>
  <si>
    <t>I_ИП-2019-2020/Р2</t>
  </si>
  <si>
    <t>Реконструкция ЛЭП 10 кВ фидера №28-20 микрорайон №23 г.Назарово</t>
  </si>
  <si>
    <t>I_ИП-2019-2020/Р3</t>
  </si>
  <si>
    <t>Реконструкция ЛЭП 10 кВ фидера  №6-1 г.Назарово</t>
  </si>
  <si>
    <t>I_ИП-2019-2020/Р4</t>
  </si>
  <si>
    <t>Реконструкция ЛЭП 10 кВ  фидера  №6-2 г.Назарово</t>
  </si>
  <si>
    <t>I_ИП-2019-2020/Р5</t>
  </si>
  <si>
    <t>Реконструкция ЛЭП 0,4 кВ от КТП 6-03-29 ул.Ракуса с.Дзержинское</t>
  </si>
  <si>
    <t>I_ИП-2019-2020/Р6</t>
  </si>
  <si>
    <t>Реконструкция ЛЭП 0,4 кВ от КТП 6-04-18 ул.Солнечная с.Дзержинское</t>
  </si>
  <si>
    <t>I_ИП-2019-2020/Р7</t>
  </si>
  <si>
    <t>Реконструкция ЛЭП 10 кВ фидера №6-03 с.Дзержинское</t>
  </si>
  <si>
    <t>I_ИП-2019-2020/Р8</t>
  </si>
  <si>
    <t>Реконструкция ЛЭП 10кВ фидера №81-11 от ПС 35/10 кВ №81 "Тинская" п.Тинской</t>
  </si>
  <si>
    <t>I_ИП-2019-2020/Р9</t>
  </si>
  <si>
    <t>Показатель замены линий электропередачи, км</t>
  </si>
  <si>
    <t>Показатель оценки изменения средней продолжительности прекращения передачи электрической энергии потребителям услуг</t>
  </si>
  <si>
    <t>Другое</t>
  </si>
  <si>
    <t>II-III</t>
  </si>
  <si>
    <t>1.2.2.1.1</t>
  </si>
  <si>
    <t>1.2.2.1.2</t>
  </si>
  <si>
    <t>1.2.2.1.3</t>
  </si>
  <si>
    <t>1.2.2.1.4</t>
  </si>
  <si>
    <t>1.2.2.1.5</t>
  </si>
  <si>
    <t>1.2.2.1.6</t>
  </si>
  <si>
    <t>1.2.2.1.7</t>
  </si>
  <si>
    <t>1.2.2.1.8</t>
  </si>
  <si>
    <t>1.2.2.1.9</t>
  </si>
  <si>
    <t>Общество с ограниченной ответственностью Электрическая Сетевая Компания "Энергия"</t>
  </si>
  <si>
    <t>Об утверждении инвестиционной программы общества с ограниченной ответственностью 
Электрическая Сетевая Компания «Энергия» на 2019 – 2020 годы</t>
  </si>
  <si>
    <t xml:space="preserve"> на 2020 год </t>
  </si>
  <si>
    <r>
      <t>2.</t>
    </r>
    <r>
      <rPr>
        <sz val="7"/>
        <color theme="1"/>
        <rFont val="Times New Roman"/>
        <family val="1"/>
        <charset val="204"/>
      </rPr>
      <t xml:space="preserve">          </t>
    </r>
    <r>
      <rPr>
        <sz val="14"/>
        <color theme="1"/>
        <rFont val="Times New Roman"/>
        <family val="1"/>
        <charset val="204"/>
      </rPr>
      <t>Отделу государственного регулирования и контроля в энергетике министерства промышленности, энергетики и жилищно-коммунального хозяйства Красноярского края (Мусс А.И.) обеспечить размещение приказа на официальном сайте Красноярского края – едином краевом портале "Красноярский край" не позднее 5 рабочих дней со дня его принятия.</t>
    </r>
  </si>
  <si>
    <t xml:space="preserve">  1.    Утвердить инвестиционную программу общества с ограниченной ответственностью 
Электрическая Сетевая Компания "Энергия" на 2019-2020 годы, согласно приложениям №№ 1 – 8.</t>
  </si>
  <si>
    <t>(391)223-35-29 доб.111</t>
  </si>
  <si>
    <t xml:space="preserve"> Исполняющий обязанности
 министра промышленности, энергетики и
 жилищно-коммунального хозяйства
 Красноярского края                                                                                                                                                                                            А.Г. Цыкалов</t>
  </si>
  <si>
    <t xml:space="preserve"> Исполняющий обязанности
 министра промышленности, энергетики и
 жилищно-коммунального хозяйства 
 Красноярского края                                                                                                                                                                                                А.Г. Цыкалов</t>
  </si>
  <si>
    <t xml:space="preserve"> Исполняющий обязанности
 министра промышленности, энергетики и
 жилищно-коммунального хозяйства 
 Красноярского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А.Г. Цыкалов</t>
  </si>
  <si>
    <t>Исполняющий обязанности
министра промышленности, энергетики и
жилищно-коммунального хозяйства 
Красноярского края                                                                                                                                            А.Г. Цыкалов</t>
  </si>
  <si>
    <t>Исполняющий обязанности
министра промышленности, энергетики и
жилищно-коммунального хозяйства 
Красноярского края                                                                                                                                                                                           А.Г. Цыкалов</t>
  </si>
  <si>
    <t>Исполняющий обязанности
министра промышленности, энергетики и
жилищно-коммунального хозяйства 
Красноярского края                                                                                                                                                                            А.Г. Цыкалов</t>
  </si>
  <si>
    <t xml:space="preserve">                                                                                       </t>
  </si>
  <si>
    <t>Исполняющий обязанности
министра промышленности, энергетики
и жилищно-коммунального хозяйства
Красноярского края                                                                                                            А.Г. Цыкалов</t>
  </si>
  <si>
    <t xml:space="preserve"> Исполняющий обязанности
 министра промышленности, энергетики
 и жилищно-коммунального хозяйства
 Красноярского края                                                                                                                                                                                                                            А.Г. Цыкалов</t>
  </si>
  <si>
    <t xml:space="preserve"> Исполняющий обязанности
 министра промышленности, энергетики и
 жилищно-коммунального хозяйства 
 Красноярского края                                                                                                                                                                                                                                 А.Г. Цыкалов</t>
  </si>
  <si>
    <t>Красноярского края от «25» сентября 2018 № 08-149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</si>
</sst>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#,##0_ ;\-#,##0\ "/>
    <numFmt numFmtId="166" formatCode="_-* #,##0.00\ _р_._-;\-* #,##0.00\ _р_._-;_-* &quot;-&quot;??\ _р_._-;_-@_-"/>
    <numFmt numFmtId="167" formatCode="0.000"/>
    <numFmt numFmtId="168" formatCode="#,##0.000"/>
    <numFmt numFmtId="169" formatCode="0.0000"/>
    <numFmt numFmtId="170" formatCode="0.000000"/>
  </numFmts>
  <fonts count="73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</font>
    <font>
      <sz val="10"/>
      <name val="Helv"/>
    </font>
    <font>
      <b/>
      <sz val="14"/>
      <color rgb="FF000000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0"/>
      <name val="Arial Narrow"/>
      <family val="2"/>
      <charset val="204"/>
    </font>
    <font>
      <sz val="10"/>
      <name val="Times New Roman CYR"/>
      <charset val="204"/>
    </font>
    <font>
      <sz val="10"/>
      <name val="Times New Roman CYR"/>
    </font>
    <font>
      <sz val="12"/>
      <name val="Times New Roman CYR"/>
    </font>
    <font>
      <u/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22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Times New Roman"/>
      <family val="1"/>
      <charset val="204"/>
    </font>
    <font>
      <sz val="22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2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18"/>
      <name val="Times New Roman"/>
      <family val="1"/>
      <charset val="204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83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32" fillId="0" borderId="0"/>
    <xf numFmtId="0" fontId="12" fillId="0" borderId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33" fillId="0" borderId="0"/>
    <xf numFmtId="0" fontId="33" fillId="0" borderId="0"/>
    <xf numFmtId="0" fontId="12" fillId="0" borderId="0"/>
    <xf numFmtId="0" fontId="11" fillId="0" borderId="0"/>
    <xf numFmtId="0" fontId="39" fillId="0" borderId="0"/>
    <xf numFmtId="0" fontId="39" fillId="0" borderId="0"/>
    <xf numFmtId="164" fontId="11" fillId="0" borderId="0" applyFont="0" applyFill="0" applyBorder="0" applyAlignment="0" applyProtection="0"/>
    <xf numFmtId="165" fontId="39" fillId="0" borderId="0" applyFont="0" applyFill="0" applyBorder="0" applyAlignment="0" applyProtection="0"/>
    <xf numFmtId="166" fontId="11" fillId="0" borderId="0" applyFont="0" applyFill="0" applyBorder="0" applyAlignment="0" applyProtection="0"/>
    <xf numFmtId="0" fontId="10" fillId="0" borderId="0"/>
    <xf numFmtId="0" fontId="9" fillId="0" borderId="0"/>
    <xf numFmtId="0" fontId="44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47" fillId="0" borderId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7" borderId="1" applyNumberFormat="0" applyAlignment="0" applyProtection="0"/>
    <xf numFmtId="0" fontId="18" fillId="20" borderId="2" applyNumberFormat="0" applyAlignment="0" applyProtection="0"/>
    <xf numFmtId="0" fontId="19" fillId="20" borderId="1" applyNumberFormat="0" applyAlignment="0" applyProtection="0"/>
    <xf numFmtId="0" fontId="20" fillId="0" borderId="3" applyNumberFormat="0" applyFill="0" applyAlignment="0" applyProtection="0"/>
    <xf numFmtId="0" fontId="21" fillId="0" borderId="4" applyNumberFormat="0" applyFill="0" applyAlignment="0" applyProtection="0"/>
    <xf numFmtId="0" fontId="22" fillId="0" borderId="5" applyNumberFormat="0" applyFill="0" applyAlignment="0" applyProtection="0"/>
    <xf numFmtId="0" fontId="22" fillId="0" borderId="0" applyNumberFormat="0" applyFill="0" applyBorder="0" applyAlignment="0" applyProtection="0"/>
    <xf numFmtId="0" fontId="23" fillId="0" borderId="6" applyNumberFormat="0" applyFill="0" applyAlignment="0" applyProtection="0"/>
    <xf numFmtId="0" fontId="24" fillId="21" borderId="7" applyNumberFormat="0" applyAlignment="0" applyProtection="0"/>
    <xf numFmtId="0" fontId="25" fillId="0" borderId="0" applyNumberFormat="0" applyFill="0" applyBorder="0" applyAlignment="0" applyProtection="0"/>
    <xf numFmtId="0" fontId="26" fillId="22" borderId="0" applyNumberFormat="0" applyBorder="0" applyAlignment="0" applyProtection="0"/>
    <xf numFmtId="0" fontId="27" fillId="3" borderId="0" applyNumberFormat="0" applyBorder="0" applyAlignment="0" applyProtection="0"/>
    <xf numFmtId="0" fontId="28" fillId="0" borderId="0" applyNumberFormat="0" applyFill="0" applyBorder="0" applyAlignment="0" applyProtection="0"/>
    <xf numFmtId="0" fontId="15" fillId="23" borderId="8" applyNumberFormat="0" applyFont="0" applyAlignment="0" applyProtection="0"/>
    <xf numFmtId="0" fontId="29" fillId="0" borderId="9" applyNumberFormat="0" applyFill="0" applyAlignment="0" applyProtection="0"/>
    <xf numFmtId="0" fontId="30" fillId="0" borderId="0" applyNumberFormat="0" applyFill="0" applyBorder="0" applyAlignment="0" applyProtection="0"/>
    <xf numFmtId="0" fontId="31" fillId="4" borderId="0" applyNumberFormat="0" applyBorder="0" applyAlignment="0" applyProtection="0"/>
    <xf numFmtId="0" fontId="7" fillId="0" borderId="0"/>
    <xf numFmtId="0" fontId="12" fillId="0" borderId="0"/>
    <xf numFmtId="9" fontId="39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48" fillId="0" borderId="0"/>
    <xf numFmtId="0" fontId="6" fillId="0" borderId="0"/>
    <xf numFmtId="0" fontId="32" fillId="0" borderId="0"/>
    <xf numFmtId="0" fontId="5" fillId="0" borderId="0"/>
    <xf numFmtId="0" fontId="5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3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32" fillId="0" borderId="0"/>
    <xf numFmtId="0" fontId="1" fillId="0" borderId="0"/>
    <xf numFmtId="0" fontId="39" fillId="0" borderId="0"/>
    <xf numFmtId="9" fontId="54" fillId="0" borderId="0" applyFill="0" applyBorder="0" applyAlignment="0" applyProtection="0"/>
    <xf numFmtId="9" fontId="55" fillId="0" borderId="0" applyFont="0" applyFill="0" applyBorder="0" applyAlignment="0" applyProtection="0"/>
    <xf numFmtId="9" fontId="1" fillId="0" borderId="0" applyFont="0" applyFill="0" applyBorder="0" applyAlignment="0" applyProtection="0"/>
    <xf numFmtId="164" fontId="56" fillId="0" borderId="0" applyFont="0" applyFill="0" applyBorder="0" applyAlignment="0" applyProtection="0"/>
    <xf numFmtId="166" fontId="47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260">
    <xf numFmtId="0" fontId="0" fillId="0" borderId="0" xfId="0"/>
    <xf numFmtId="0" fontId="12" fillId="0" borderId="0" xfId="0" applyFont="1"/>
    <xf numFmtId="0" fontId="12" fillId="0" borderId="0" xfId="0" applyFont="1" applyFill="1"/>
    <xf numFmtId="0" fontId="12" fillId="0" borderId="0" xfId="0" applyFont="1" applyFill="1" applyAlignment="1">
      <alignment horizontal="right"/>
    </xf>
    <xf numFmtId="0" fontId="13" fillId="0" borderId="0" xfId="46" applyFont="1" applyFill="1" applyBorder="1" applyAlignment="1"/>
    <xf numFmtId="0" fontId="40" fillId="0" borderId="0" xfId="37" applyFont="1" applyAlignment="1">
      <alignment horizontal="right"/>
    </xf>
    <xf numFmtId="0" fontId="36" fillId="0" borderId="0" xfId="45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textRotation="90" wrapText="1"/>
    </xf>
    <xf numFmtId="0" fontId="45" fillId="0" borderId="0" xfId="55" applyFont="1"/>
    <xf numFmtId="0" fontId="45" fillId="0" borderId="0" xfId="55" applyFont="1" applyBorder="1"/>
    <xf numFmtId="0" fontId="43" fillId="0" borderId="0" xfId="0" applyFont="1" applyFill="1" applyAlignment="1"/>
    <xf numFmtId="0" fontId="40" fillId="0" borderId="0" xfId="0" applyFont="1" applyFill="1" applyAlignment="1"/>
    <xf numFmtId="0" fontId="35" fillId="0" borderId="0" xfId="45" applyFont="1" applyFill="1" applyBorder="1" applyAlignment="1">
      <alignment horizontal="center" vertical="center" textRotation="90" wrapText="1"/>
    </xf>
    <xf numFmtId="0" fontId="12" fillId="0" borderId="10" xfId="37" applyFont="1" applyFill="1" applyBorder="1" applyAlignment="1">
      <alignment horizontal="center" vertical="center" textRotation="90" wrapText="1"/>
    </xf>
    <xf numFmtId="0" fontId="35" fillId="0" borderId="10" xfId="45" applyFont="1" applyFill="1" applyBorder="1" applyAlignment="1">
      <alignment horizontal="center" vertical="center" textRotation="90" wrapText="1"/>
    </xf>
    <xf numFmtId="0" fontId="12" fillId="0" borderId="0" xfId="0" applyFont="1" applyFill="1"/>
    <xf numFmtId="0" fontId="42" fillId="0" borderId="0" xfId="55" applyFont="1" applyAlignment="1">
      <alignment vertical="center"/>
    </xf>
    <xf numFmtId="0" fontId="37" fillId="0" borderId="0" xfId="55" applyFont="1" applyAlignment="1">
      <alignment vertical="top"/>
    </xf>
    <xf numFmtId="49" fontId="12" fillId="0" borderId="10" xfId="0" applyNumberFormat="1" applyFont="1" applyFill="1" applyBorder="1" applyAlignment="1">
      <alignment horizontal="center" vertical="center" wrapText="1"/>
    </xf>
    <xf numFmtId="49" fontId="35" fillId="0" borderId="10" xfId="45" applyNumberFormat="1" applyFont="1" applyFill="1" applyBorder="1" applyAlignment="1">
      <alignment horizontal="center" vertical="center"/>
    </xf>
    <xf numFmtId="0" fontId="12" fillId="0" borderId="0" xfId="0" applyFont="1"/>
    <xf numFmtId="0" fontId="40" fillId="0" borderId="0" xfId="0" applyFont="1" applyFill="1" applyBorder="1" applyAlignment="1">
      <alignment horizontal="center" vertical="center"/>
    </xf>
    <xf numFmtId="0" fontId="12" fillId="0" borderId="0" xfId="0" applyFont="1"/>
    <xf numFmtId="0" fontId="43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49" fontId="51" fillId="24" borderId="0" xfId="57" applyNumberFormat="1" applyFont="1" applyFill="1" applyAlignment="1">
      <alignment horizontal="center" vertical="center"/>
    </xf>
    <xf numFmtId="0" fontId="12" fillId="24" borderId="0" xfId="57" applyFont="1" applyFill="1" applyAlignment="1">
      <alignment wrapText="1"/>
    </xf>
    <xf numFmtId="0" fontId="12" fillId="24" borderId="0" xfId="57" applyFont="1" applyFill="1"/>
    <xf numFmtId="0" fontId="53" fillId="24" borderId="0" xfId="58" applyFont="1" applyFill="1" applyAlignment="1">
      <alignment vertical="center" wrapText="1"/>
    </xf>
    <xf numFmtId="0" fontId="41" fillId="24" borderId="0" xfId="272" applyFont="1" applyFill="1" applyAlignment="1">
      <alignment horizontal="justify"/>
    </xf>
    <xf numFmtId="0" fontId="34" fillId="0" borderId="0" xfId="44" applyFont="1" applyFill="1" applyBorder="1" applyAlignment="1"/>
    <xf numFmtId="0" fontId="13" fillId="0" borderId="0" xfId="0" applyFont="1" applyAlignment="1">
      <alignment wrapText="1"/>
    </xf>
    <xf numFmtId="0" fontId="51" fillId="24" borderId="10" xfId="57" applyFont="1" applyFill="1" applyBorder="1" applyAlignment="1">
      <alignment horizontal="center" vertical="center" wrapText="1"/>
    </xf>
    <xf numFmtId="0" fontId="40" fillId="0" borderId="0" xfId="37" applyFont="1" applyFill="1" applyAlignment="1">
      <alignment horizontal="right"/>
    </xf>
    <xf numFmtId="0" fontId="42" fillId="0" borderId="0" xfId="55" applyFont="1" applyFill="1" applyAlignment="1">
      <alignment vertical="center"/>
    </xf>
    <xf numFmtId="0" fontId="37" fillId="0" borderId="0" xfId="55" applyFont="1" applyFill="1" applyAlignment="1">
      <alignment vertical="top"/>
    </xf>
    <xf numFmtId="49" fontId="37" fillId="0" borderId="10" xfId="55" applyNumberFormat="1" applyFont="1" applyFill="1" applyBorder="1" applyAlignment="1">
      <alignment horizontal="center" vertical="center"/>
    </xf>
    <xf numFmtId="0" fontId="12" fillId="0" borderId="0" xfId="0" applyFont="1" applyFill="1" applyBorder="1"/>
    <xf numFmtId="0" fontId="13" fillId="0" borderId="0" xfId="0" applyFont="1" applyFill="1" applyAlignment="1">
      <alignment horizontal="center" wrapText="1"/>
    </xf>
    <xf numFmtId="0" fontId="41" fillId="0" borderId="0" xfId="55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46" applyFont="1" applyFill="1" applyBorder="1" applyAlignment="1">
      <alignment horizontal="center" vertical="center"/>
    </xf>
    <xf numFmtId="49" fontId="35" fillId="0" borderId="0" xfId="45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0" xfId="0" applyFont="1" applyFill="1" applyBorder="1" applyAlignment="1">
      <alignment vertical="center"/>
    </xf>
    <xf numFmtId="0" fontId="12" fillId="0" borderId="10" xfId="0" applyFont="1" applyFill="1" applyBorder="1" applyAlignment="1">
      <alignment vertical="center"/>
    </xf>
    <xf numFmtId="0" fontId="12" fillId="0" borderId="10" xfId="0" applyFont="1" applyFill="1" applyBorder="1" applyAlignment="1">
      <alignment horizontal="left" vertical="center" wrapText="1" indent="1"/>
    </xf>
    <xf numFmtId="0" fontId="12" fillId="0" borderId="10" xfId="57" applyFont="1" applyFill="1" applyBorder="1" applyAlignment="1">
      <alignment horizontal="left" vertical="center" wrapText="1" indent="3"/>
    </xf>
    <xf numFmtId="0" fontId="12" fillId="0" borderId="10" xfId="57" applyFont="1" applyFill="1" applyBorder="1" applyAlignment="1">
      <alignment horizontal="left" vertical="center" wrapText="1" indent="5"/>
    </xf>
    <xf numFmtId="0" fontId="12" fillId="24" borderId="0" xfId="57" applyFont="1" applyFill="1" applyAlignment="1">
      <alignment horizontal="right"/>
    </xf>
    <xf numFmtId="0" fontId="12" fillId="24" borderId="10" xfId="57" applyFont="1" applyFill="1" applyBorder="1" applyAlignment="1">
      <alignment horizontal="center" vertical="center" wrapText="1"/>
    </xf>
    <xf numFmtId="49" fontId="57" fillId="24" borderId="10" xfId="57" applyNumberFormat="1" applyFont="1" applyFill="1" applyBorder="1" applyAlignment="1">
      <alignment horizontal="center" vertical="center"/>
    </xf>
    <xf numFmtId="0" fontId="57" fillId="24" borderId="10" xfId="57" applyFont="1" applyFill="1" applyBorder="1" applyAlignment="1">
      <alignment horizontal="center" vertical="center" wrapText="1"/>
    </xf>
    <xf numFmtId="49" fontId="51" fillId="0" borderId="10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12" fillId="0" borderId="0" xfId="46" applyFont="1" applyFill="1" applyBorder="1" applyAlignment="1">
      <alignment vertical="center"/>
    </xf>
    <xf numFmtId="0" fontId="45" fillId="0" borderId="0" xfId="55" applyFont="1"/>
    <xf numFmtId="0" fontId="12" fillId="0" borderId="0" xfId="0" applyFont="1" applyFill="1"/>
    <xf numFmtId="0" fontId="12" fillId="0" borderId="0" xfId="0" applyFont="1" applyFill="1" applyAlignment="1">
      <alignment horizontal="left"/>
    </xf>
    <xf numFmtId="0" fontId="40" fillId="0" borderId="0" xfId="37" applyFont="1" applyFill="1" applyAlignment="1">
      <alignment horizontal="left"/>
    </xf>
    <xf numFmtId="167" fontId="12" fillId="0" borderId="10" xfId="57" applyNumberFormat="1" applyFont="1" applyFill="1" applyBorder="1" applyAlignment="1">
      <alignment horizontal="center" vertical="center" wrapText="1"/>
    </xf>
    <xf numFmtId="2" fontId="12" fillId="0" borderId="10" xfId="0" applyNumberFormat="1" applyFont="1" applyFill="1" applyBorder="1" applyAlignment="1">
      <alignment horizontal="center" vertical="center" wrapText="1"/>
    </xf>
    <xf numFmtId="2" fontId="37" fillId="0" borderId="10" xfId="55" applyNumberFormat="1" applyFont="1" applyFill="1" applyBorder="1" applyAlignment="1">
      <alignment horizontal="center" vertical="center" wrapText="1"/>
    </xf>
    <xf numFmtId="0" fontId="37" fillId="0" borderId="10" xfId="55" applyFont="1" applyFill="1" applyBorder="1" applyAlignment="1">
      <alignment horizontal="center" vertical="center"/>
    </xf>
    <xf numFmtId="0" fontId="37" fillId="0" borderId="10" xfId="55" applyFont="1" applyFill="1" applyBorder="1" applyAlignment="1">
      <alignment horizontal="center"/>
    </xf>
    <xf numFmtId="49" fontId="37" fillId="0" borderId="10" xfId="55" applyNumberFormat="1" applyFont="1" applyFill="1" applyBorder="1" applyAlignment="1">
      <alignment horizontal="center"/>
    </xf>
    <xf numFmtId="0" fontId="42" fillId="0" borderId="0" xfId="55" applyFont="1" applyAlignment="1">
      <alignment horizontal="center" vertical="center"/>
    </xf>
    <xf numFmtId="0" fontId="41" fillId="0" borderId="0" xfId="55" applyFont="1" applyAlignment="1">
      <alignment horizontal="center" vertical="center"/>
    </xf>
    <xf numFmtId="0" fontId="44" fillId="0" borderId="0" xfId="55"/>
    <xf numFmtId="0" fontId="64" fillId="0" borderId="0" xfId="55" applyFont="1" applyAlignment="1">
      <alignment horizontal="center" vertical="center"/>
    </xf>
    <xf numFmtId="0" fontId="41" fillId="0" borderId="0" xfId="55" applyFont="1" applyAlignment="1">
      <alignment vertical="center"/>
    </xf>
    <xf numFmtId="0" fontId="41" fillId="0" borderId="0" xfId="55" applyFont="1" applyAlignment="1">
      <alignment horizontal="justify" vertical="center"/>
    </xf>
    <xf numFmtId="0" fontId="41" fillId="0" borderId="0" xfId="55" applyFont="1" applyAlignment="1">
      <alignment horizontal="left" vertical="center" indent="15"/>
    </xf>
    <xf numFmtId="0" fontId="62" fillId="0" borderId="0" xfId="55" applyFont="1" applyAlignment="1">
      <alignment vertical="center"/>
    </xf>
    <xf numFmtId="0" fontId="12" fillId="0" borderId="13" xfId="0" applyFont="1" applyFill="1" applyBorder="1"/>
    <xf numFmtId="0" fontId="12" fillId="0" borderId="0" xfId="0" applyFont="1" applyAlignment="1">
      <alignment horizontal="left"/>
    </xf>
    <xf numFmtId="0" fontId="12" fillId="0" borderId="0" xfId="0" applyFont="1" applyFill="1" applyAlignment="1">
      <alignment wrapText="1"/>
    </xf>
    <xf numFmtId="0" fontId="12" fillId="0" borderId="0" xfId="0" applyFont="1" applyFill="1"/>
    <xf numFmtId="0" fontId="45" fillId="0" borderId="0" xfId="55" applyFont="1"/>
    <xf numFmtId="0" fontId="12" fillId="0" borderId="0" xfId="0" applyFont="1" applyFill="1" applyAlignment="1">
      <alignment vertical="center" wrapText="1"/>
    </xf>
    <xf numFmtId="0" fontId="13" fillId="0" borderId="0" xfId="0" applyFont="1" applyFill="1" applyAlignment="1">
      <alignment horizontal="center"/>
    </xf>
    <xf numFmtId="0" fontId="12" fillId="0" borderId="0" xfId="37" applyFont="1" applyFill="1" applyAlignment="1">
      <alignment vertical="center"/>
    </xf>
    <xf numFmtId="0" fontId="12" fillId="0" borderId="0" xfId="37" applyFont="1" applyFill="1" applyAlignment="1"/>
    <xf numFmtId="0" fontId="35" fillId="0" borderId="0" xfId="45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37" fillId="0" borderId="0" xfId="55" applyFont="1" applyFill="1" applyAlignment="1">
      <alignment vertical="center"/>
    </xf>
    <xf numFmtId="0" fontId="37" fillId="0" borderId="10" xfId="55" applyFont="1" applyFill="1" applyBorder="1" applyAlignment="1">
      <alignment horizontal="center" vertical="center" textRotation="90" wrapText="1"/>
    </xf>
    <xf numFmtId="0" fontId="12" fillId="0" borderId="0" xfId="55" applyFont="1" applyFill="1"/>
    <xf numFmtId="0" fontId="42" fillId="0" borderId="0" xfId="55" applyFont="1" applyAlignment="1"/>
    <xf numFmtId="0" fontId="34" fillId="0" borderId="0" xfId="45" applyFont="1" applyFill="1" applyBorder="1" applyAlignment="1">
      <alignment vertical="center" wrapText="1"/>
    </xf>
    <xf numFmtId="0" fontId="12" fillId="0" borderId="0" xfId="0" applyFont="1" applyAlignment="1">
      <alignment wrapText="1"/>
    </xf>
    <xf numFmtId="49" fontId="35" fillId="0" borderId="10" xfId="45" applyNumberFormat="1" applyFont="1" applyFill="1" applyBorder="1" applyAlignment="1">
      <alignment horizontal="center" vertical="center" wrapText="1"/>
    </xf>
    <xf numFmtId="0" fontId="13" fillId="25" borderId="0" xfId="0" applyFont="1" applyFill="1" applyAlignment="1">
      <alignment wrapText="1"/>
    </xf>
    <xf numFmtId="0" fontId="13" fillId="26" borderId="0" xfId="0" applyFont="1" applyFill="1" applyAlignment="1">
      <alignment wrapText="1"/>
    </xf>
    <xf numFmtId="0" fontId="12" fillId="28" borderId="0" xfId="0" applyFont="1" applyFill="1" applyAlignment="1">
      <alignment wrapText="1"/>
    </xf>
    <xf numFmtId="0" fontId="12" fillId="27" borderId="0" xfId="0" applyFont="1" applyFill="1" applyAlignment="1">
      <alignment wrapText="1"/>
    </xf>
    <xf numFmtId="0" fontId="13" fillId="27" borderId="0" xfId="0" applyFont="1" applyFill="1" applyAlignment="1">
      <alignment wrapText="1"/>
    </xf>
    <xf numFmtId="0" fontId="12" fillId="0" borderId="0" xfId="0" applyFont="1" applyFill="1" applyBorder="1" applyAlignment="1">
      <alignment wrapText="1"/>
    </xf>
    <xf numFmtId="0" fontId="40" fillId="0" borderId="0" xfId="37" applyFont="1" applyFill="1" applyAlignment="1">
      <alignment vertical="center"/>
    </xf>
    <xf numFmtId="0" fontId="40" fillId="0" borderId="0" xfId="37" applyFont="1" applyFill="1" applyAlignment="1"/>
    <xf numFmtId="0" fontId="13" fillId="0" borderId="0" xfId="0" applyFont="1" applyFill="1"/>
    <xf numFmtId="169" fontId="12" fillId="0" borderId="0" xfId="0" applyNumberFormat="1" applyFont="1" applyFill="1"/>
    <xf numFmtId="0" fontId="37" fillId="0" borderId="10" xfId="55" applyFont="1" applyFill="1" applyBorder="1" applyAlignment="1">
      <alignment vertical="top" wrapText="1"/>
    </xf>
    <xf numFmtId="0" fontId="12" fillId="0" borderId="10" xfId="0" applyFont="1" applyFill="1" applyBorder="1" applyAlignment="1">
      <alignment vertical="top" wrapText="1"/>
    </xf>
    <xf numFmtId="0" fontId="37" fillId="0" borderId="0" xfId="55" applyFont="1" applyAlignment="1"/>
    <xf numFmtId="0" fontId="66" fillId="0" borderId="0" xfId="37" applyFont="1" applyFill="1" applyAlignment="1">
      <alignment vertical="center"/>
    </xf>
    <xf numFmtId="0" fontId="66" fillId="0" borderId="0" xfId="37" applyFont="1" applyFill="1" applyAlignment="1"/>
    <xf numFmtId="0" fontId="68" fillId="0" borderId="0" xfId="46" applyFont="1" applyFill="1" applyBorder="1" applyAlignment="1">
      <alignment vertical="center"/>
    </xf>
    <xf numFmtId="0" fontId="42" fillId="0" borderId="0" xfId="55" applyFont="1" applyAlignment="1">
      <alignment horizontal="center" vertical="center"/>
    </xf>
    <xf numFmtId="0" fontId="44" fillId="0" borderId="0" xfId="55" applyBorder="1"/>
    <xf numFmtId="0" fontId="41" fillId="0" borderId="0" xfId="55" applyFont="1" applyBorder="1" applyAlignment="1">
      <alignment vertical="center"/>
    </xf>
    <xf numFmtId="0" fontId="12" fillId="0" borderId="0" xfId="0" applyFont="1" applyFill="1"/>
    <xf numFmtId="0" fontId="37" fillId="0" borderId="0" xfId="55" applyFont="1" applyFill="1"/>
    <xf numFmtId="0" fontId="12" fillId="0" borderId="0" xfId="37" applyFont="1" applyFill="1" applyAlignment="1">
      <alignment horizontal="left"/>
    </xf>
    <xf numFmtId="0" fontId="41" fillId="0" borderId="0" xfId="55" applyFont="1" applyAlignment="1">
      <alignment horizontal="justify" vertical="top" wrapText="1"/>
    </xf>
    <xf numFmtId="0" fontId="41" fillId="0" borderId="0" xfId="55" applyFont="1" applyAlignment="1">
      <alignment horizontal="left" vertical="center"/>
    </xf>
    <xf numFmtId="0" fontId="12" fillId="29" borderId="0" xfId="0" applyFont="1" applyFill="1"/>
    <xf numFmtId="0" fontId="60" fillId="0" borderId="0" xfId="55" applyFont="1" applyFill="1" applyAlignment="1">
      <alignment horizontal="center" vertical="center"/>
    </xf>
    <xf numFmtId="0" fontId="37" fillId="0" borderId="0" xfId="55" applyFont="1" applyFill="1" applyAlignment="1">
      <alignment horizontal="center" vertical="top"/>
    </xf>
    <xf numFmtId="0" fontId="34" fillId="0" borderId="0" xfId="44" applyFont="1" applyFill="1" applyBorder="1" applyAlignment="1">
      <alignment horizontal="center"/>
    </xf>
    <xf numFmtId="0" fontId="68" fillId="0" borderId="0" xfId="0" applyFont="1" applyFill="1" applyAlignment="1">
      <alignment horizontal="left"/>
    </xf>
    <xf numFmtId="0" fontId="35" fillId="0" borderId="0" xfId="45" applyFont="1" applyFill="1" applyBorder="1" applyAlignment="1">
      <alignment horizontal="center" vertical="center" wrapText="1"/>
    </xf>
    <xf numFmtId="49" fontId="35" fillId="0" borderId="0" xfId="45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Alignment="1"/>
    <xf numFmtId="0" fontId="40" fillId="0" borderId="0" xfId="37" applyFont="1" applyFill="1" applyAlignment="1">
      <alignment horizontal="left"/>
    </xf>
    <xf numFmtId="0" fontId="40" fillId="24" borderId="0" xfId="55" applyFont="1" applyFill="1" applyAlignment="1">
      <alignment vertical="center"/>
    </xf>
    <xf numFmtId="0" fontId="12" fillId="0" borderId="0" xfId="0" applyFont="1" applyFill="1" applyAlignment="1"/>
    <xf numFmtId="0" fontId="37" fillId="0" borderId="0" xfId="55" applyFont="1" applyFill="1"/>
    <xf numFmtId="0" fontId="38" fillId="0" borderId="0" xfId="55" applyFont="1" applyFill="1"/>
    <xf numFmtId="0" fontId="37" fillId="0" borderId="0" xfId="55" applyFont="1" applyFill="1" applyBorder="1"/>
    <xf numFmtId="0" fontId="38" fillId="30" borderId="0" xfId="55" applyFont="1" applyFill="1"/>
    <xf numFmtId="0" fontId="37" fillId="30" borderId="0" xfId="55" applyFont="1" applyFill="1"/>
    <xf numFmtId="0" fontId="37" fillId="30" borderId="0" xfId="55" applyFont="1" applyFill="1" applyBorder="1"/>
    <xf numFmtId="0" fontId="66" fillId="0" borderId="0" xfId="37" applyFont="1" applyFill="1" applyAlignment="1">
      <alignment horizontal="left" vertical="center"/>
    </xf>
    <xf numFmtId="0" fontId="69" fillId="0" borderId="0" xfId="55" applyFont="1" applyAlignment="1"/>
    <xf numFmtId="0" fontId="69" fillId="0" borderId="0" xfId="55" applyFont="1" applyAlignment="1">
      <alignment vertical="center"/>
    </xf>
    <xf numFmtId="0" fontId="69" fillId="0" borderId="0" xfId="55" applyFont="1" applyAlignment="1">
      <alignment horizontal="left" vertical="center"/>
    </xf>
    <xf numFmtId="0" fontId="12" fillId="0" borderId="0" xfId="0" applyFont="1" applyFill="1" applyAlignment="1">
      <alignment vertical="center"/>
    </xf>
    <xf numFmtId="0" fontId="63" fillId="0" borderId="0" xfId="37" applyFont="1" applyFill="1" applyAlignment="1">
      <alignment vertical="center"/>
    </xf>
    <xf numFmtId="0" fontId="12" fillId="0" borderId="0" xfId="0" applyFont="1" applyAlignment="1">
      <alignment vertical="center"/>
    </xf>
    <xf numFmtId="0" fontId="68" fillId="0" borderId="0" xfId="37" applyFont="1" applyFill="1" applyAlignment="1">
      <alignment vertical="center"/>
    </xf>
    <xf numFmtId="0" fontId="41" fillId="0" borderId="0" xfId="55" applyFont="1" applyAlignment="1">
      <alignment horizontal="left" vertical="center" wrapText="1"/>
    </xf>
    <xf numFmtId="0" fontId="12" fillId="0" borderId="0" xfId="0" applyFont="1" applyFill="1"/>
    <xf numFmtId="0" fontId="12" fillId="0" borderId="10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textRotation="90" wrapText="1"/>
    </xf>
    <xf numFmtId="0" fontId="37" fillId="0" borderId="10" xfId="55" applyFont="1" applyFill="1" applyBorder="1" applyAlignment="1">
      <alignment horizontal="center" vertical="center" wrapText="1"/>
    </xf>
    <xf numFmtId="0" fontId="35" fillId="0" borderId="10" xfId="45" applyFont="1" applyFill="1" applyBorder="1" applyAlignment="1">
      <alignment horizontal="center" vertical="center" wrapText="1"/>
    </xf>
    <xf numFmtId="0" fontId="12" fillId="0" borderId="0" xfId="0" applyFont="1" applyFill="1"/>
    <xf numFmtId="0" fontId="35" fillId="0" borderId="10" xfId="45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59" fillId="24" borderId="10" xfId="57" applyFont="1" applyFill="1" applyBorder="1" applyAlignment="1">
      <alignment horizontal="center" vertical="center" wrapText="1"/>
    </xf>
    <xf numFmtId="2" fontId="12" fillId="24" borderId="10" xfId="55" applyNumberFormat="1" applyFont="1" applyFill="1" applyBorder="1" applyAlignment="1">
      <alignment horizontal="center" vertical="center"/>
    </xf>
    <xf numFmtId="2" fontId="12" fillId="24" borderId="10" xfId="55" applyNumberFormat="1" applyFont="1" applyFill="1" applyBorder="1" applyAlignment="1">
      <alignment horizontal="left" vertical="center" wrapText="1"/>
    </xf>
    <xf numFmtId="2" fontId="12" fillId="24" borderId="10" xfId="0" applyNumberFormat="1" applyFont="1" applyFill="1" applyBorder="1" applyAlignment="1">
      <alignment horizontal="center" vertical="center"/>
    </xf>
    <xf numFmtId="167" fontId="12" fillId="24" borderId="10" xfId="0" applyNumberFormat="1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center" vertical="center"/>
    </xf>
    <xf numFmtId="167" fontId="13" fillId="24" borderId="10" xfId="0" applyNumberFormat="1" applyFont="1" applyFill="1" applyBorder="1" applyAlignment="1">
      <alignment horizontal="center" vertical="center"/>
    </xf>
    <xf numFmtId="1" fontId="37" fillId="24" borderId="10" xfId="55" applyNumberFormat="1" applyFont="1" applyFill="1" applyBorder="1" applyAlignment="1">
      <alignment horizontal="center" vertical="center" wrapText="1"/>
    </xf>
    <xf numFmtId="1" fontId="37" fillId="24" borderId="10" xfId="55" applyNumberFormat="1" applyFont="1" applyFill="1" applyBorder="1" applyAlignment="1">
      <alignment horizontal="left" vertical="center" wrapText="1"/>
    </xf>
    <xf numFmtId="167" fontId="37" fillId="24" borderId="10" xfId="55" applyNumberFormat="1" applyFont="1" applyFill="1" applyBorder="1" applyAlignment="1">
      <alignment horizontal="center" vertical="center" wrapText="1"/>
    </xf>
    <xf numFmtId="1" fontId="12" fillId="24" borderId="10" xfId="0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 textRotation="90" wrapText="1"/>
    </xf>
    <xf numFmtId="49" fontId="37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left" vertical="center" wrapText="1"/>
    </xf>
    <xf numFmtId="168" fontId="37" fillId="24" borderId="10" xfId="5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/>
    </xf>
    <xf numFmtId="0" fontId="12" fillId="24" borderId="10" xfId="0" applyFont="1" applyFill="1" applyBorder="1" applyAlignment="1">
      <alignment horizontal="left" vertical="center" wrapText="1"/>
    </xf>
    <xf numFmtId="168" fontId="12" fillId="24" borderId="10" xfId="55" applyNumberFormat="1" applyFont="1" applyFill="1" applyBorder="1" applyAlignment="1">
      <alignment horizontal="center" vertical="center"/>
    </xf>
    <xf numFmtId="0" fontId="35" fillId="24" borderId="10" xfId="45" applyFont="1" applyFill="1" applyBorder="1" applyAlignment="1">
      <alignment horizontal="center" vertical="center" textRotation="90" wrapText="1"/>
    </xf>
    <xf numFmtId="0" fontId="35" fillId="0" borderId="12" xfId="45" applyFont="1" applyFill="1" applyBorder="1" applyAlignment="1">
      <alignment vertical="center"/>
    </xf>
    <xf numFmtId="2" fontId="35" fillId="24" borderId="10" xfId="45" applyNumberFormat="1" applyFont="1" applyFill="1" applyBorder="1" applyAlignment="1">
      <alignment horizontal="center" vertical="center" wrapText="1"/>
    </xf>
    <xf numFmtId="2" fontId="35" fillId="24" borderId="10" xfId="45" applyNumberFormat="1" applyFont="1" applyFill="1" applyBorder="1" applyAlignment="1">
      <alignment horizontal="left" vertical="center" wrapText="1"/>
    </xf>
    <xf numFmtId="167" fontId="12" fillId="24" borderId="10" xfId="45" applyNumberFormat="1" applyFont="1" applyFill="1" applyBorder="1" applyAlignment="1">
      <alignment horizontal="center" vertical="center" wrapText="1"/>
    </xf>
    <xf numFmtId="49" fontId="35" fillId="24" borderId="10" xfId="45" applyNumberFormat="1" applyFont="1" applyFill="1" applyBorder="1" applyAlignment="1">
      <alignment horizontal="center" vertical="center" wrapText="1"/>
    </xf>
    <xf numFmtId="1" fontId="12" fillId="24" borderId="10" xfId="45" applyNumberFormat="1" applyFont="1" applyFill="1" applyBorder="1" applyAlignment="1">
      <alignment horizontal="center" vertical="center" wrapText="1"/>
    </xf>
    <xf numFmtId="1" fontId="35" fillId="24" borderId="10" xfId="45" applyNumberFormat="1" applyFont="1" applyFill="1" applyBorder="1" applyAlignment="1">
      <alignment horizontal="center" vertical="center" wrapText="1"/>
    </xf>
    <xf numFmtId="167" fontId="35" fillId="24" borderId="10" xfId="45" applyNumberFormat="1" applyFont="1" applyFill="1" applyBorder="1" applyAlignment="1">
      <alignment horizontal="center" vertical="center" wrapText="1"/>
    </xf>
    <xf numFmtId="167" fontId="12" fillId="24" borderId="10" xfId="0" applyNumberFormat="1" applyFont="1" applyFill="1" applyBorder="1" applyAlignment="1">
      <alignment vertical="center"/>
    </xf>
    <xf numFmtId="49" fontId="35" fillId="24" borderId="10" xfId="45" applyNumberFormat="1" applyFont="1" applyFill="1" applyBorder="1" applyAlignment="1">
      <alignment horizontal="center" vertical="center"/>
    </xf>
    <xf numFmtId="1" fontId="35" fillId="24" borderId="10" xfId="45" applyNumberFormat="1" applyFont="1" applyFill="1" applyBorder="1" applyAlignment="1">
      <alignment horizontal="center" vertical="center"/>
    </xf>
    <xf numFmtId="1" fontId="35" fillId="0" borderId="10" xfId="45" applyNumberFormat="1" applyFont="1" applyFill="1" applyBorder="1" applyAlignment="1">
      <alignment horizontal="center" vertical="center"/>
    </xf>
    <xf numFmtId="167" fontId="35" fillId="0" borderId="10" xfId="45" applyNumberFormat="1" applyFont="1" applyFill="1" applyBorder="1" applyAlignment="1">
      <alignment horizontal="center" vertical="center"/>
    </xf>
    <xf numFmtId="2" fontId="35" fillId="0" borderId="10" xfId="45" applyNumberFormat="1" applyFont="1" applyFill="1" applyBorder="1" applyAlignment="1">
      <alignment horizontal="center" vertical="center"/>
    </xf>
    <xf numFmtId="2" fontId="35" fillId="24" borderId="10" xfId="45" applyNumberFormat="1" applyFont="1" applyFill="1" applyBorder="1" applyAlignment="1">
      <alignment horizontal="center" vertical="center"/>
    </xf>
    <xf numFmtId="167" fontId="35" fillId="24" borderId="10" xfId="45" applyNumberFormat="1" applyFont="1" applyFill="1" applyBorder="1" applyAlignment="1">
      <alignment horizontal="center" vertical="center"/>
    </xf>
    <xf numFmtId="0" fontId="37" fillId="24" borderId="10" xfId="55" applyFont="1" applyFill="1" applyBorder="1" applyAlignment="1">
      <alignment horizontal="center" vertical="center" wrapText="1"/>
    </xf>
    <xf numFmtId="0" fontId="70" fillId="0" borderId="0" xfId="0" applyFont="1" applyFill="1" applyAlignment="1">
      <alignment horizontal="left" vertical="center"/>
    </xf>
    <xf numFmtId="167" fontId="13" fillId="0" borderId="0" xfId="0" applyNumberFormat="1" applyFont="1" applyFill="1" applyAlignment="1">
      <alignment horizontal="center"/>
    </xf>
    <xf numFmtId="170" fontId="67" fillId="0" borderId="0" xfId="0" applyNumberFormat="1" applyFont="1" applyFill="1" applyAlignment="1">
      <alignment horizontal="center"/>
    </xf>
    <xf numFmtId="0" fontId="67" fillId="0" borderId="0" xfId="0" applyFont="1" applyFill="1" applyAlignment="1">
      <alignment horizontal="left" vertical="center" wrapText="1"/>
    </xf>
    <xf numFmtId="0" fontId="72" fillId="0" borderId="0" xfId="0" applyFont="1" applyFill="1" applyAlignment="1">
      <alignment horizontal="left" vertical="center"/>
    </xf>
    <xf numFmtId="0" fontId="41" fillId="0" borderId="0" xfId="55" applyFont="1" applyAlignment="1">
      <alignment vertical="center" wrapText="1"/>
    </xf>
    <xf numFmtId="0" fontId="43" fillId="0" borderId="0" xfId="0" applyFont="1" applyFill="1" applyAlignment="1">
      <alignment horizontal="center" vertical="center"/>
    </xf>
    <xf numFmtId="0" fontId="43" fillId="0" borderId="0" xfId="0" applyFont="1" applyFill="1" applyBorder="1" applyAlignment="1">
      <alignment horizontal="center" vertical="center"/>
    </xf>
    <xf numFmtId="0" fontId="60" fillId="0" borderId="0" xfId="55" applyFont="1" applyFill="1" applyAlignment="1">
      <alignment horizontal="center" vertical="center"/>
    </xf>
    <xf numFmtId="0" fontId="37" fillId="0" borderId="0" xfId="55" applyFont="1" applyFill="1" applyAlignment="1">
      <alignment horizontal="center" vertical="top"/>
    </xf>
    <xf numFmtId="0" fontId="12" fillId="0" borderId="10" xfId="0" applyFont="1" applyFill="1" applyBorder="1" applyAlignment="1">
      <alignment horizontal="center" vertical="center" wrapText="1"/>
    </xf>
    <xf numFmtId="0" fontId="68" fillId="0" borderId="0" xfId="0" applyFont="1" applyFill="1" applyBorder="1" applyAlignment="1">
      <alignment horizontal="left" wrapText="1"/>
    </xf>
    <xf numFmtId="0" fontId="68" fillId="0" borderId="0" xfId="0" applyFont="1" applyFill="1" applyBorder="1" applyAlignment="1">
      <alignment horizontal="left"/>
    </xf>
    <xf numFmtId="0" fontId="12" fillId="0" borderId="10" xfId="0" applyFont="1" applyFill="1" applyBorder="1" applyAlignment="1">
      <alignment horizontal="center" vertical="center" textRotation="90" wrapText="1"/>
    </xf>
    <xf numFmtId="0" fontId="43" fillId="0" borderId="0" xfId="0" applyFont="1" applyFill="1" applyAlignment="1">
      <alignment horizontal="center"/>
    </xf>
    <xf numFmtId="1" fontId="13" fillId="0" borderId="11" xfId="0" applyNumberFormat="1" applyFont="1" applyFill="1" applyBorder="1" applyAlignment="1">
      <alignment horizontal="center" vertical="top"/>
    </xf>
    <xf numFmtId="0" fontId="41" fillId="0" borderId="0" xfId="55" applyFont="1" applyFill="1" applyAlignment="1">
      <alignment horizontal="center" vertical="center"/>
    </xf>
    <xf numFmtId="0" fontId="66" fillId="0" borderId="0" xfId="0" applyFont="1" applyFill="1" applyAlignment="1">
      <alignment horizontal="left" wrapText="1"/>
    </xf>
    <xf numFmtId="0" fontId="66" fillId="0" borderId="0" xfId="0" applyFont="1" applyFill="1" applyAlignment="1">
      <alignment horizontal="left"/>
    </xf>
    <xf numFmtId="0" fontId="12" fillId="0" borderId="12" xfId="0" applyFont="1" applyFill="1" applyBorder="1" applyAlignment="1">
      <alignment horizontal="center" vertical="center" wrapText="1"/>
    </xf>
    <xf numFmtId="0" fontId="42" fillId="0" borderId="0" xfId="55" applyFont="1" applyAlignment="1">
      <alignment horizontal="center" vertical="center"/>
    </xf>
    <xf numFmtId="0" fontId="42" fillId="0" borderId="0" xfId="55" applyFont="1" applyAlignment="1">
      <alignment horizontal="center"/>
    </xf>
    <xf numFmtId="0" fontId="41" fillId="0" borderId="0" xfId="55" applyFont="1" applyAlignment="1">
      <alignment horizontal="center" vertical="center"/>
    </xf>
    <xf numFmtId="0" fontId="37" fillId="0" borderId="0" xfId="55" applyFont="1" applyAlignment="1">
      <alignment horizontal="center" vertical="top"/>
    </xf>
    <xf numFmtId="0" fontId="37" fillId="0" borderId="10" xfId="55" applyFont="1" applyFill="1" applyBorder="1" applyAlignment="1">
      <alignment horizontal="center" vertical="center" wrapText="1"/>
    </xf>
    <xf numFmtId="0" fontId="71" fillId="0" borderId="0" xfId="55" applyFont="1" applyAlignment="1">
      <alignment horizontal="left" wrapText="1"/>
    </xf>
    <xf numFmtId="0" fontId="71" fillId="0" borderId="0" xfId="55" applyFont="1" applyAlignment="1">
      <alignment horizontal="left"/>
    </xf>
    <xf numFmtId="0" fontId="12" fillId="0" borderId="0" xfId="0" applyFont="1" applyFill="1"/>
    <xf numFmtId="0" fontId="34" fillId="0" borderId="0" xfId="44" applyFont="1" applyFill="1" applyBorder="1" applyAlignment="1">
      <alignment horizontal="center"/>
    </xf>
    <xf numFmtId="0" fontId="13" fillId="0" borderId="0" xfId="0" applyFont="1" applyFill="1" applyAlignment="1">
      <alignment horizontal="center"/>
    </xf>
    <xf numFmtId="0" fontId="68" fillId="0" borderId="0" xfId="0" applyFont="1" applyFill="1" applyAlignment="1">
      <alignment horizontal="left" wrapText="1"/>
    </xf>
    <xf numFmtId="0" fontId="68" fillId="0" borderId="0" xfId="0" applyFont="1" applyFill="1" applyAlignment="1">
      <alignment horizontal="left"/>
    </xf>
    <xf numFmtId="0" fontId="35" fillId="0" borderId="10" xfId="45" applyFont="1" applyFill="1" applyBorder="1" applyAlignment="1">
      <alignment horizontal="center" vertical="center" wrapText="1"/>
    </xf>
    <xf numFmtId="0" fontId="13" fillId="0" borderId="11" xfId="46" applyFont="1" applyFill="1" applyBorder="1" applyAlignment="1">
      <alignment horizontal="center"/>
    </xf>
    <xf numFmtId="0" fontId="13" fillId="0" borderId="0" xfId="46" applyFont="1" applyFill="1" applyBorder="1" applyAlignment="1">
      <alignment horizontal="center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wrapText="1"/>
    </xf>
    <xf numFmtId="0" fontId="12" fillId="0" borderId="0" xfId="0" applyFont="1" applyFill="1" applyAlignment="1">
      <alignment vertical="top" wrapText="1"/>
    </xf>
    <xf numFmtId="0" fontId="35" fillId="0" borderId="10" xfId="45" applyFont="1" applyFill="1" applyBorder="1" applyAlignment="1">
      <alignment horizontal="center" vertical="center"/>
    </xf>
    <xf numFmtId="0" fontId="37" fillId="0" borderId="0" xfId="55" applyFont="1" applyFill="1"/>
    <xf numFmtId="0" fontId="49" fillId="0" borderId="0" xfId="44" applyFont="1" applyFill="1" applyBorder="1" applyAlignment="1">
      <alignment horizontal="center"/>
    </xf>
    <xf numFmtId="0" fontId="42" fillId="0" borderId="0" xfId="55" applyFont="1" applyFill="1" applyAlignment="1">
      <alignment horizontal="center"/>
    </xf>
    <xf numFmtId="0" fontId="72" fillId="0" borderId="0" xfId="0" applyFont="1" applyFill="1" applyAlignment="1">
      <alignment horizontal="left" vertical="center" wrapText="1"/>
    </xf>
    <xf numFmtId="0" fontId="34" fillId="0" borderId="0" xfId="44" applyFont="1" applyFill="1" applyBorder="1" applyAlignment="1">
      <alignment horizontal="center" wrapText="1"/>
    </xf>
    <xf numFmtId="0" fontId="67" fillId="0" borderId="0" xfId="0" applyFont="1" applyFill="1" applyAlignment="1">
      <alignment horizontal="left" wrapText="1"/>
    </xf>
    <xf numFmtId="0" fontId="60" fillId="0" borderId="0" xfId="55" applyFont="1" applyFill="1" applyAlignment="1">
      <alignment horizontal="center" wrapText="1"/>
    </xf>
    <xf numFmtId="0" fontId="13" fillId="0" borderId="0" xfId="0" applyFont="1" applyFill="1" applyAlignment="1">
      <alignment horizontal="center" wrapText="1"/>
    </xf>
    <xf numFmtId="0" fontId="35" fillId="0" borderId="12" xfId="45" applyFont="1" applyFill="1" applyBorder="1" applyAlignment="1">
      <alignment horizontal="center" vertical="center"/>
    </xf>
    <xf numFmtId="0" fontId="12" fillId="0" borderId="10" xfId="46" applyFont="1" applyFill="1" applyBorder="1" applyAlignment="1">
      <alignment horizontal="center" vertical="center" wrapText="1"/>
    </xf>
    <xf numFmtId="0" fontId="34" fillId="0" borderId="0" xfId="45" applyFont="1" applyFill="1" applyBorder="1" applyAlignment="1">
      <alignment horizontal="center" vertical="center"/>
    </xf>
    <xf numFmtId="0" fontId="35" fillId="0" borderId="0" xfId="45" applyFont="1" applyFill="1" applyBorder="1" applyAlignment="1">
      <alignment horizontal="center" vertical="center"/>
    </xf>
    <xf numFmtId="0" fontId="35" fillId="0" borderId="0" xfId="45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center"/>
    </xf>
    <xf numFmtId="0" fontId="12" fillId="0" borderId="10" xfId="46" applyFont="1" applyFill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61" fillId="24" borderId="0" xfId="272" applyFont="1" applyFill="1" applyAlignment="1">
      <alignment horizontal="center" vertical="center"/>
    </xf>
    <xf numFmtId="0" fontId="37" fillId="24" borderId="0" xfId="272" applyFont="1" applyFill="1" applyAlignment="1">
      <alignment horizontal="center" vertical="center"/>
    </xf>
    <xf numFmtId="0" fontId="60" fillId="24" borderId="0" xfId="272" applyFont="1" applyFill="1" applyAlignment="1">
      <alignment horizontal="center" vertical="center" wrapText="1"/>
    </xf>
    <xf numFmtId="0" fontId="45" fillId="24" borderId="0" xfId="272" applyFont="1" applyFill="1" applyAlignment="1">
      <alignment horizontal="center" vertical="top"/>
    </xf>
    <xf numFmtId="0" fontId="52" fillId="24" borderId="0" xfId="57" applyFont="1" applyFill="1" applyBorder="1" applyAlignment="1">
      <alignment horizontal="center" vertical="center" wrapText="1"/>
    </xf>
    <xf numFmtId="0" fontId="12" fillId="24" borderId="0" xfId="57" applyFont="1" applyFill="1" applyAlignment="1">
      <alignment horizontal="left" vertical="top" wrapText="1"/>
    </xf>
    <xf numFmtId="49" fontId="51" fillId="24" borderId="0" xfId="57" applyNumberFormat="1" applyFont="1" applyFill="1" applyAlignment="1">
      <alignment horizontal="center" vertical="center"/>
    </xf>
    <xf numFmtId="0" fontId="12" fillId="24" borderId="10" xfId="57" applyFont="1" applyFill="1" applyBorder="1" applyAlignment="1">
      <alignment horizontal="left" vertical="center" wrapText="1"/>
    </xf>
    <xf numFmtId="49" fontId="58" fillId="24" borderId="10" xfId="57" applyNumberFormat="1" applyFont="1" applyFill="1" applyBorder="1" applyAlignment="1">
      <alignment horizontal="center" vertical="center" wrapText="1"/>
    </xf>
    <xf numFmtId="0" fontId="59" fillId="24" borderId="10" xfId="57" applyFont="1" applyFill="1" applyBorder="1" applyAlignment="1">
      <alignment horizontal="center" vertical="center" wrapText="1"/>
    </xf>
    <xf numFmtId="0" fontId="12" fillId="0" borderId="0" xfId="0" applyFont="1" applyFill="1" applyAlignment="1">
      <alignment horizontal="left" wrapText="1"/>
    </xf>
    <xf numFmtId="49" fontId="12" fillId="24" borderId="0" xfId="57" applyNumberFormat="1" applyFont="1" applyFill="1" applyAlignment="1">
      <alignment horizontal="left" vertical="center" wrapText="1"/>
    </xf>
    <xf numFmtId="0" fontId="46" fillId="24" borderId="0" xfId="57" applyFont="1" applyFill="1" applyAlignment="1">
      <alignment horizontal="center"/>
    </xf>
    <xf numFmtId="0" fontId="40" fillId="0" borderId="0" xfId="0" applyFont="1" applyFill="1" applyAlignment="1">
      <alignment horizontal="left" vertical="center" wrapText="1"/>
    </xf>
  </cellXfs>
  <cellStyles count="283">
    <cellStyle name="20% — акцент1" xfId="1" builtinId="30" customBuiltin="1"/>
    <cellStyle name="20% - Акцент1 2" xfId="60"/>
    <cellStyle name="20% — акцент2" xfId="2" builtinId="34" customBuiltin="1"/>
    <cellStyle name="20% - Акцент2 2" xfId="61"/>
    <cellStyle name="20% — акцент3" xfId="3" builtinId="38" customBuiltin="1"/>
    <cellStyle name="20% - Акцент3 2" xfId="62"/>
    <cellStyle name="20% — акцент4" xfId="4" builtinId="42" customBuiltin="1"/>
    <cellStyle name="20% - Акцент4 2" xfId="63"/>
    <cellStyle name="20% — акцент5" xfId="5" builtinId="46" customBuiltin="1"/>
    <cellStyle name="20% - Акцент5 2" xfId="64"/>
    <cellStyle name="20% — акцент6" xfId="6" builtinId="50" customBuiltin="1"/>
    <cellStyle name="20% - Акцент6 2" xfId="65"/>
    <cellStyle name="40% — акцент1" xfId="7" builtinId="31" customBuiltin="1"/>
    <cellStyle name="40% - Акцент1 2" xfId="66"/>
    <cellStyle name="40% — акцент2" xfId="8" builtinId="35" customBuiltin="1"/>
    <cellStyle name="40% - Акцент2 2" xfId="67"/>
    <cellStyle name="40% — акцент3" xfId="9" builtinId="39" customBuiltin="1"/>
    <cellStyle name="40% - Акцент3 2" xfId="68"/>
    <cellStyle name="40% — акцент4" xfId="10" builtinId="43" customBuiltin="1"/>
    <cellStyle name="40% - Акцент4 2" xfId="69"/>
    <cellStyle name="40% — акцент5" xfId="11" builtinId="47" customBuiltin="1"/>
    <cellStyle name="40% - Акцент5 2" xfId="70"/>
    <cellStyle name="40% — акцент6" xfId="12" builtinId="51" customBuiltin="1"/>
    <cellStyle name="40% - Акцент6 2" xfId="71"/>
    <cellStyle name="60% — акцент1" xfId="13" builtinId="32" customBuiltin="1"/>
    <cellStyle name="60% - Акцент1 2" xfId="72"/>
    <cellStyle name="60% — акцент2" xfId="14" builtinId="36" customBuiltin="1"/>
    <cellStyle name="60% - Акцент2 2" xfId="73"/>
    <cellStyle name="60% — акцент3" xfId="15" builtinId="40" customBuiltin="1"/>
    <cellStyle name="60% - Акцент3 2" xfId="74"/>
    <cellStyle name="60% — акцент4" xfId="16" builtinId="44" customBuiltin="1"/>
    <cellStyle name="60% - Акцент4 2" xfId="75"/>
    <cellStyle name="60% — акцент5" xfId="17" builtinId="48" customBuiltin="1"/>
    <cellStyle name="60% - Акцент5 2" xfId="76"/>
    <cellStyle name="60% — акцент6" xfId="18" builtinId="52" customBuiltin="1"/>
    <cellStyle name="60% - Акцент6 2" xfId="77"/>
    <cellStyle name="Normal 2" xfId="78"/>
    <cellStyle name="Акцент1" xfId="19" builtinId="29" customBuiltin="1"/>
    <cellStyle name="Акцент1 2" xfId="79"/>
    <cellStyle name="Акцент2" xfId="20" builtinId="33" customBuiltin="1"/>
    <cellStyle name="Акцент2 2" xfId="80"/>
    <cellStyle name="Акцент3" xfId="21" builtinId="37" customBuiltin="1"/>
    <cellStyle name="Акцент3 2" xfId="81"/>
    <cellStyle name="Акцент4" xfId="22" builtinId="41" customBuiltin="1"/>
    <cellStyle name="Акцент4 2" xfId="82"/>
    <cellStyle name="Акцент5" xfId="23" builtinId="45" customBuiltin="1"/>
    <cellStyle name="Акцент5 2" xfId="83"/>
    <cellStyle name="Акцент6" xfId="24" builtinId="49" customBuiltin="1"/>
    <cellStyle name="Акцент6 2" xfId="84"/>
    <cellStyle name="Ввод " xfId="25" builtinId="20" customBuiltin="1"/>
    <cellStyle name="Ввод  2" xfId="85"/>
    <cellStyle name="Вывод" xfId="26" builtinId="21" customBuiltin="1"/>
    <cellStyle name="Вывод 2" xfId="86"/>
    <cellStyle name="Вычисление" xfId="27" builtinId="22" customBuiltin="1"/>
    <cellStyle name="Вычисление 2" xfId="87"/>
    <cellStyle name="Заголовок 1" xfId="28" builtinId="16" customBuiltin="1"/>
    <cellStyle name="Заголовок 1 2" xfId="88"/>
    <cellStyle name="Заголовок 2" xfId="29" builtinId="17" customBuiltin="1"/>
    <cellStyle name="Заголовок 2 2" xfId="89"/>
    <cellStyle name="Заголовок 3" xfId="30" builtinId="18" customBuiltin="1"/>
    <cellStyle name="Заголовок 3 2" xfId="90"/>
    <cellStyle name="Заголовок 4" xfId="31" builtinId="19" customBuiltin="1"/>
    <cellStyle name="Заголовок 4 2" xfId="91"/>
    <cellStyle name="Итог" xfId="32" builtinId="25" customBuiltin="1"/>
    <cellStyle name="Итог 2" xfId="92"/>
    <cellStyle name="Контрольная ячейка" xfId="33" builtinId="23" customBuiltin="1"/>
    <cellStyle name="Контрольная ячейка 2" xfId="93"/>
    <cellStyle name="Название" xfId="34" builtinId="15" customBuiltin="1"/>
    <cellStyle name="Название 2" xfId="94"/>
    <cellStyle name="Нейтральный" xfId="35" builtinId="28" customBuiltin="1"/>
    <cellStyle name="Нейтральный 2" xfId="95"/>
    <cellStyle name="Обычный" xfId="0" builtinId="0"/>
    <cellStyle name="Обычный 10" xfId="272"/>
    <cellStyle name="Обычный 12" xfId="274"/>
    <cellStyle name="Обычный 12 2" xfId="48"/>
    <cellStyle name="Обычный 2" xfId="36"/>
    <cellStyle name="Обычный 2 26 2" xfId="108"/>
    <cellStyle name="Обычный 3" xfId="37"/>
    <cellStyle name="Обычный 3 10 2" xfId="275"/>
    <cellStyle name="Обычный 3 2" xfId="57"/>
    <cellStyle name="Обычный 3 2 2 2" xfId="49"/>
    <cellStyle name="Обычный 3 21" xfId="103"/>
    <cellStyle name="Обычный 30" xfId="276"/>
    <cellStyle name="Обычный 4" xfId="44"/>
    <cellStyle name="Обычный 4 2" xfId="56"/>
    <cellStyle name="Обычный 5" xfId="45"/>
    <cellStyle name="Обычный 6" xfId="47"/>
    <cellStyle name="Обычный 6 2" xfId="53"/>
    <cellStyle name="Обычный 6 2 2" xfId="54"/>
    <cellStyle name="Обычный 6 2 2 2" xfId="110"/>
    <cellStyle name="Обычный 6 2 2 2 2" xfId="127"/>
    <cellStyle name="Обычный 6 2 2 2 2 2" xfId="131"/>
    <cellStyle name="Обычный 6 2 2 2 2 2 2" xfId="132"/>
    <cellStyle name="Обычный 6 2 2 2 2 2 3" xfId="133"/>
    <cellStyle name="Обычный 6 2 2 2 2 3" xfId="134"/>
    <cellStyle name="Обычный 6 2 2 2 2 4" xfId="135"/>
    <cellStyle name="Обычный 6 2 2 2 3" xfId="129"/>
    <cellStyle name="Обычный 6 2 2 2 3 2" xfId="136"/>
    <cellStyle name="Обычный 6 2 2 2 3 3" xfId="137"/>
    <cellStyle name="Обычный 6 2 2 2 4" xfId="138"/>
    <cellStyle name="Обычный 6 2 2 2 5" xfId="139"/>
    <cellStyle name="Обычный 6 2 2 3" xfId="122"/>
    <cellStyle name="Обычный 6 2 2 3 2" xfId="140"/>
    <cellStyle name="Обычный 6 2 2 3 2 2" xfId="141"/>
    <cellStyle name="Обычный 6 2 2 3 2 3" xfId="142"/>
    <cellStyle name="Обычный 6 2 2 3 3" xfId="143"/>
    <cellStyle name="Обычный 6 2 2 3 4" xfId="144"/>
    <cellStyle name="Обычный 6 2 2 4" xfId="115"/>
    <cellStyle name="Обычный 6 2 2 4 2" xfId="145"/>
    <cellStyle name="Обычный 6 2 2 4 2 2" xfId="146"/>
    <cellStyle name="Обычный 6 2 2 4 2 3" xfId="147"/>
    <cellStyle name="Обычный 6 2 2 4 3" xfId="148"/>
    <cellStyle name="Обычный 6 2 2 4 4" xfId="149"/>
    <cellStyle name="Обычный 6 2 2 5" xfId="150"/>
    <cellStyle name="Обычный 6 2 2 5 2" xfId="151"/>
    <cellStyle name="Обычный 6 2 2 5 3" xfId="152"/>
    <cellStyle name="Обычный 6 2 2 6" xfId="153"/>
    <cellStyle name="Обычный 6 2 2 7" xfId="154"/>
    <cellStyle name="Обычный 6 2 2 8" xfId="155"/>
    <cellStyle name="Обычный 6 2 3" xfId="102"/>
    <cellStyle name="Обычный 6 2 3 2" xfId="109"/>
    <cellStyle name="Обычный 6 2 3 2 2" xfId="126"/>
    <cellStyle name="Обычный 6 2 3 2 2 2" xfId="156"/>
    <cellStyle name="Обычный 6 2 3 2 2 2 2" xfId="157"/>
    <cellStyle name="Обычный 6 2 3 2 2 2 3" xfId="158"/>
    <cellStyle name="Обычный 6 2 3 2 2 3" xfId="159"/>
    <cellStyle name="Обычный 6 2 3 2 2 4" xfId="160"/>
    <cellStyle name="Обычный 6 2 3 2 3" xfId="128"/>
    <cellStyle name="Обычный 6 2 3 2 3 2" xfId="161"/>
    <cellStyle name="Обычный 6 2 3 2 3 3" xfId="162"/>
    <cellStyle name="Обычный 6 2 3 2 4" xfId="163"/>
    <cellStyle name="Обычный 6 2 3 2 5" xfId="164"/>
    <cellStyle name="Обычный 6 2 3 3" xfId="124"/>
    <cellStyle name="Обычный 6 2 3 3 2" xfId="165"/>
    <cellStyle name="Обычный 6 2 3 3 2 2" xfId="166"/>
    <cellStyle name="Обычный 6 2 3 3 2 3" xfId="167"/>
    <cellStyle name="Обычный 6 2 3 3 3" xfId="168"/>
    <cellStyle name="Обычный 6 2 3 3 4" xfId="169"/>
    <cellStyle name="Обычный 6 2 3 4" xfId="117"/>
    <cellStyle name="Обычный 6 2 3 4 2" xfId="170"/>
    <cellStyle name="Обычный 6 2 3 4 2 2" xfId="171"/>
    <cellStyle name="Обычный 6 2 3 4 2 3" xfId="172"/>
    <cellStyle name="Обычный 6 2 3 4 3" xfId="173"/>
    <cellStyle name="Обычный 6 2 3 4 4" xfId="174"/>
    <cellStyle name="Обычный 6 2 3 5" xfId="175"/>
    <cellStyle name="Обычный 6 2 3 5 2" xfId="176"/>
    <cellStyle name="Обычный 6 2 3 5 3" xfId="177"/>
    <cellStyle name="Обычный 6 2 3 6" xfId="178"/>
    <cellStyle name="Обычный 6 2 3 7" xfId="179"/>
    <cellStyle name="Обычный 6 2 3 8" xfId="180"/>
    <cellStyle name="Обычный 6 2 4" xfId="121"/>
    <cellStyle name="Обычный 6 2 4 2" xfId="181"/>
    <cellStyle name="Обычный 6 2 4 2 2" xfId="182"/>
    <cellStyle name="Обычный 6 2 4 2 3" xfId="183"/>
    <cellStyle name="Обычный 6 2 4 3" xfId="184"/>
    <cellStyle name="Обычный 6 2 4 4" xfId="185"/>
    <cellStyle name="Обычный 6 2 5" xfId="114"/>
    <cellStyle name="Обычный 6 2 5 2" xfId="186"/>
    <cellStyle name="Обычный 6 2 5 2 2" xfId="187"/>
    <cellStyle name="Обычный 6 2 5 2 3" xfId="188"/>
    <cellStyle name="Обычный 6 2 5 3" xfId="189"/>
    <cellStyle name="Обычный 6 2 5 4" xfId="190"/>
    <cellStyle name="Обычный 6 2 6" xfId="191"/>
    <cellStyle name="Обычный 6 2 6 2" xfId="192"/>
    <cellStyle name="Обычный 6 2 6 3" xfId="193"/>
    <cellStyle name="Обычный 6 2 7" xfId="194"/>
    <cellStyle name="Обычный 6 2 8" xfId="195"/>
    <cellStyle name="Обычный 6 2 9" xfId="196"/>
    <cellStyle name="Обычный 6 3" xfId="118"/>
    <cellStyle name="Обычный 6 3 2" xfId="197"/>
    <cellStyle name="Обычный 6 3 2 2" xfId="198"/>
    <cellStyle name="Обычный 6 3 2 3" xfId="199"/>
    <cellStyle name="Обычный 6 3 3" xfId="200"/>
    <cellStyle name="Обычный 6 3 4" xfId="201"/>
    <cellStyle name="Обычный 6 4" xfId="111"/>
    <cellStyle name="Обычный 6 4 2" xfId="202"/>
    <cellStyle name="Обычный 6 4 2 2" xfId="203"/>
    <cellStyle name="Обычный 6 4 2 3" xfId="204"/>
    <cellStyle name="Обычный 6 4 3" xfId="205"/>
    <cellStyle name="Обычный 6 4 4" xfId="206"/>
    <cellStyle name="Обычный 6 5" xfId="207"/>
    <cellStyle name="Обычный 6 5 2" xfId="208"/>
    <cellStyle name="Обычный 6 5 3" xfId="209"/>
    <cellStyle name="Обычный 6 6" xfId="210"/>
    <cellStyle name="Обычный 6 7" xfId="211"/>
    <cellStyle name="Обычный 6 8" xfId="212"/>
    <cellStyle name="Обычный 7" xfId="55"/>
    <cellStyle name="Обычный 7 2" xfId="59"/>
    <cellStyle name="Обычный 7 2 2" xfId="123"/>
    <cellStyle name="Обычный 7 2 2 2" xfId="213"/>
    <cellStyle name="Обычный 7 2 2 2 2" xfId="214"/>
    <cellStyle name="Обычный 7 2 2 2 3" xfId="215"/>
    <cellStyle name="Обычный 7 2 2 3" xfId="216"/>
    <cellStyle name="Обычный 7 2 2 4" xfId="217"/>
    <cellStyle name="Обычный 7 2 3" xfId="116"/>
    <cellStyle name="Обычный 7 2 3 2" xfId="218"/>
    <cellStyle name="Обычный 7 2 3 2 2" xfId="219"/>
    <cellStyle name="Обычный 7 2 3 2 3" xfId="220"/>
    <cellStyle name="Обычный 7 2 3 3" xfId="221"/>
    <cellStyle name="Обычный 7 2 3 4" xfId="222"/>
    <cellStyle name="Обычный 7 2 4" xfId="223"/>
    <cellStyle name="Обычный 7 2 4 2" xfId="224"/>
    <cellStyle name="Обычный 7 2 4 3" xfId="225"/>
    <cellStyle name="Обычный 7 2 5" xfId="226"/>
    <cellStyle name="Обычный 7 2 6" xfId="227"/>
    <cellStyle name="Обычный 7 2 7" xfId="228"/>
    <cellStyle name="Обычный 8" xfId="58"/>
    <cellStyle name="Обычный 9" xfId="107"/>
    <cellStyle name="Обычный 9 2" xfId="125"/>
    <cellStyle name="Обычный 9 2 2" xfId="229"/>
    <cellStyle name="Обычный 9 2 2 2" xfId="230"/>
    <cellStyle name="Обычный 9 2 2 3" xfId="231"/>
    <cellStyle name="Обычный 9 2 2 4" xfId="232"/>
    <cellStyle name="Обычный 9 2 3" xfId="233"/>
    <cellStyle name="Обычный 9 2 4" xfId="234"/>
    <cellStyle name="Обычный 9 3" xfId="130"/>
    <cellStyle name="Обычный 9 3 2" xfId="235"/>
    <cellStyle name="Обычный 9 3 3" xfId="236"/>
    <cellStyle name="Обычный 9 3 4" xfId="237"/>
    <cellStyle name="Обычный 9 4" xfId="238"/>
    <cellStyle name="Обычный 9 5" xfId="239"/>
    <cellStyle name="Обычный_Форматы по компаниям_last" xfId="46"/>
    <cellStyle name="Плохой" xfId="38" builtinId="27" customBuiltin="1"/>
    <cellStyle name="Плохой 2" xfId="96"/>
    <cellStyle name="Пояснение" xfId="39" builtinId="53" customBuiltin="1"/>
    <cellStyle name="Пояснение 2" xfId="97"/>
    <cellStyle name="Примечание" xfId="40" builtinId="10" customBuiltin="1"/>
    <cellStyle name="Примечание 2" xfId="98"/>
    <cellStyle name="Процентный 2" xfId="104"/>
    <cellStyle name="Процентный 2 3" xfId="277"/>
    <cellStyle name="Процентный 2 3 2" xfId="278"/>
    <cellStyle name="Процентный 3" xfId="105"/>
    <cellStyle name="Процентный 4" xfId="279"/>
    <cellStyle name="Связанная ячейка" xfId="41" builtinId="24" customBuiltin="1"/>
    <cellStyle name="Связанная ячейка 2" xfId="99"/>
    <cellStyle name="Стиль 1" xfId="106"/>
    <cellStyle name="Текст предупреждения" xfId="42" builtinId="11" customBuiltin="1"/>
    <cellStyle name="Текст предупреждения 2" xfId="100"/>
    <cellStyle name="Финансовый 2" xfId="50"/>
    <cellStyle name="Финансовый 2 2" xfId="119"/>
    <cellStyle name="Финансовый 2 2 2" xfId="240"/>
    <cellStyle name="Финансовый 2 2 2 2" xfId="241"/>
    <cellStyle name="Финансовый 2 2 2 2 2" xfId="51"/>
    <cellStyle name="Финансовый 2 2 2 3" xfId="242"/>
    <cellStyle name="Финансовый 2 2 3" xfId="243"/>
    <cellStyle name="Финансовый 2 2 4" xfId="244"/>
    <cellStyle name="Финансовый 2 3" xfId="112"/>
    <cellStyle name="Финансовый 2 3 2" xfId="245"/>
    <cellStyle name="Финансовый 2 3 2 2" xfId="246"/>
    <cellStyle name="Финансовый 2 3 2 3" xfId="247"/>
    <cellStyle name="Финансовый 2 3 3" xfId="248"/>
    <cellStyle name="Финансовый 2 3 4" xfId="249"/>
    <cellStyle name="Финансовый 2 4" xfId="250"/>
    <cellStyle name="Финансовый 2 4 2" xfId="251"/>
    <cellStyle name="Финансовый 2 4 3" xfId="252"/>
    <cellStyle name="Финансовый 2 5" xfId="253"/>
    <cellStyle name="Финансовый 2 6" xfId="254"/>
    <cellStyle name="Финансовый 2 7" xfId="255"/>
    <cellStyle name="Финансовый 3" xfId="52"/>
    <cellStyle name="Финансовый 3 2" xfId="120"/>
    <cellStyle name="Финансовый 3 2 2" xfId="256"/>
    <cellStyle name="Финансовый 3 2 2 2" xfId="257"/>
    <cellStyle name="Финансовый 3 2 2 3" xfId="258"/>
    <cellStyle name="Финансовый 3 2 3" xfId="259"/>
    <cellStyle name="Финансовый 3 2 4" xfId="260"/>
    <cellStyle name="Финансовый 3 3" xfId="113"/>
    <cellStyle name="Финансовый 3 3 2" xfId="261"/>
    <cellStyle name="Финансовый 3 3 2 2" xfId="262"/>
    <cellStyle name="Финансовый 3 3 2 3" xfId="263"/>
    <cellStyle name="Финансовый 3 3 3" xfId="264"/>
    <cellStyle name="Финансовый 3 3 4" xfId="265"/>
    <cellStyle name="Финансовый 3 4" xfId="266"/>
    <cellStyle name="Финансовый 3 4 2" xfId="267"/>
    <cellStyle name="Финансовый 3 4 3" xfId="268"/>
    <cellStyle name="Финансовый 3 5" xfId="269"/>
    <cellStyle name="Финансовый 3 6" xfId="270"/>
    <cellStyle name="Финансовый 3 7" xfId="271"/>
    <cellStyle name="Финансовый 4" xfId="273"/>
    <cellStyle name="Финансовый 5" xfId="280"/>
    <cellStyle name="Финансовый 5 2" xfId="281"/>
    <cellStyle name="Финансовый 6" xfId="282"/>
    <cellStyle name="Хороший" xfId="43" builtinId="26" customBuiltin="1"/>
    <cellStyle name="Хороший 2" xfId="10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view="pageBreakPreview" topLeftCell="A16" zoomScale="85" zoomScaleNormal="70" zoomScaleSheetLayoutView="85" workbookViewId="0">
      <selection activeCell="A12" sqref="A12"/>
    </sheetView>
  </sheetViews>
  <sheetFormatPr defaultColWidth="9" defaultRowHeight="14.5" x14ac:dyDescent="0.35"/>
  <cols>
    <col min="1" max="1" width="99.9140625" style="68" customWidth="1"/>
    <col min="2" max="16384" width="9" style="68"/>
  </cols>
  <sheetData>
    <row r="1" spans="1:3" ht="17.5" x14ac:dyDescent="0.35">
      <c r="A1" s="66" t="s">
        <v>287</v>
      </c>
    </row>
    <row r="2" spans="1:3" ht="17.5" x14ac:dyDescent="0.35">
      <c r="A2" s="110" t="s">
        <v>307</v>
      </c>
    </row>
    <row r="3" spans="1:3" ht="17.5" x14ac:dyDescent="0.35">
      <c r="A3" s="66"/>
    </row>
    <row r="4" spans="1:3" ht="25" x14ac:dyDescent="0.35">
      <c r="A4" s="69" t="s">
        <v>288</v>
      </c>
      <c r="B4" s="111"/>
    </row>
    <row r="5" spans="1:3" ht="17.5" x14ac:dyDescent="0.35">
      <c r="A5" s="16"/>
      <c r="B5" s="111"/>
    </row>
    <row r="6" spans="1:3" ht="17.5" x14ac:dyDescent="0.35">
      <c r="A6" s="16"/>
      <c r="B6" s="111"/>
    </row>
    <row r="7" spans="1:3" ht="18" x14ac:dyDescent="0.35">
      <c r="A7" s="128" t="s">
        <v>308</v>
      </c>
      <c r="B7" s="112" t="s">
        <v>289</v>
      </c>
      <c r="C7" s="70" t="s">
        <v>290</v>
      </c>
    </row>
    <row r="8" spans="1:3" ht="18" x14ac:dyDescent="0.35">
      <c r="A8" s="67"/>
      <c r="B8" s="111"/>
    </row>
    <row r="9" spans="1:3" ht="18" x14ac:dyDescent="0.35">
      <c r="A9" s="67"/>
      <c r="B9" s="111"/>
    </row>
    <row r="10" spans="1:3" ht="66.75" customHeight="1" x14ac:dyDescent="0.35">
      <c r="A10" s="144" t="s">
        <v>368</v>
      </c>
    </row>
    <row r="11" spans="1:3" ht="18" x14ac:dyDescent="0.35">
      <c r="A11" s="71"/>
    </row>
    <row r="12" spans="1:3" ht="75" customHeight="1" x14ac:dyDescent="0.35">
      <c r="A12" s="71" t="s">
        <v>291</v>
      </c>
    </row>
    <row r="13" spans="1:3" ht="54" x14ac:dyDescent="0.35">
      <c r="A13" s="116" t="s">
        <v>371</v>
      </c>
    </row>
    <row r="14" spans="1:3" ht="81" customHeight="1" x14ac:dyDescent="0.35">
      <c r="A14" s="71" t="s">
        <v>370</v>
      </c>
    </row>
    <row r="15" spans="1:3" ht="30" customHeight="1" x14ac:dyDescent="0.35">
      <c r="A15" s="71" t="s">
        <v>292</v>
      </c>
    </row>
    <row r="16" spans="1:3" ht="9.75" customHeight="1" x14ac:dyDescent="0.35">
      <c r="A16" s="71"/>
    </row>
    <row r="17" spans="1:1" ht="18" x14ac:dyDescent="0.35">
      <c r="A17" s="71"/>
    </row>
    <row r="18" spans="1:1" ht="12" customHeight="1" x14ac:dyDescent="0.35">
      <c r="A18" s="71"/>
    </row>
    <row r="19" spans="1:1" ht="72" x14ac:dyDescent="0.35">
      <c r="A19" s="194" t="s">
        <v>380</v>
      </c>
    </row>
    <row r="20" spans="1:1" ht="18" x14ac:dyDescent="0.35">
      <c r="A20" s="70"/>
    </row>
    <row r="21" spans="1:1" ht="18" x14ac:dyDescent="0.35">
      <c r="A21" s="117" t="s">
        <v>379</v>
      </c>
    </row>
    <row r="22" spans="1:1" ht="18" x14ac:dyDescent="0.35">
      <c r="A22" s="70"/>
    </row>
    <row r="23" spans="1:1" ht="18" x14ac:dyDescent="0.35">
      <c r="A23" s="72"/>
    </row>
    <row r="24" spans="1:1" ht="18" x14ac:dyDescent="0.35">
      <c r="A24" s="72"/>
    </row>
    <row r="25" spans="1:1" ht="18" x14ac:dyDescent="0.35">
      <c r="A25" s="70"/>
    </row>
    <row r="26" spans="1:1" ht="18" x14ac:dyDescent="0.35">
      <c r="A26" s="70"/>
    </row>
    <row r="27" spans="1:1" ht="18" x14ac:dyDescent="0.35">
      <c r="A27" s="70"/>
    </row>
    <row r="28" spans="1:1" ht="9" customHeight="1" x14ac:dyDescent="0.35">
      <c r="A28" s="70"/>
    </row>
    <row r="29" spans="1:1" ht="18" hidden="1" x14ac:dyDescent="0.35">
      <c r="A29" s="70"/>
    </row>
    <row r="30" spans="1:1" x14ac:dyDescent="0.35">
      <c r="A30" s="73" t="s">
        <v>293</v>
      </c>
    </row>
    <row r="31" spans="1:1" x14ac:dyDescent="0.35">
      <c r="A31" s="73" t="s">
        <v>294</v>
      </c>
    </row>
    <row r="32" spans="1:1" x14ac:dyDescent="0.35">
      <c r="A32" s="73" t="s">
        <v>295</v>
      </c>
    </row>
    <row r="33" spans="1:1" x14ac:dyDescent="0.35">
      <c r="A33" s="73" t="s">
        <v>372</v>
      </c>
    </row>
  </sheetData>
  <pageMargins left="0.70866141732283472" right="0" top="0.74803149606299213" bottom="0.74803149606299213" header="0.31496062992125984" footer="0.31496062992125984"/>
  <pageSetup paperSize="9" scale="88" fitToHeight="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S51"/>
  <sheetViews>
    <sheetView view="pageBreakPreview" zoomScale="70" zoomScaleNormal="100" zoomScaleSheetLayoutView="70" workbookViewId="0">
      <selection activeCell="C3" sqref="C3"/>
    </sheetView>
  </sheetViews>
  <sheetFormatPr defaultColWidth="9" defaultRowHeight="15.5" x14ac:dyDescent="0.35"/>
  <cols>
    <col min="1" max="1" width="8.9140625" style="25" customWidth="1"/>
    <col min="2" max="2" width="77.9140625" style="26" customWidth="1"/>
    <col min="3" max="5" width="18.4140625" style="27" customWidth="1"/>
    <col min="6" max="6" width="17.6640625" style="27" customWidth="1"/>
    <col min="7" max="7" width="20.6640625" style="27" customWidth="1"/>
    <col min="8" max="8" width="157.4140625" style="27" customWidth="1"/>
    <col min="9" max="249" width="9" style="27"/>
    <col min="250" max="250" width="8.9140625" style="27" customWidth="1"/>
    <col min="251" max="251" width="72.6640625" style="27" customWidth="1"/>
    <col min="252" max="252" width="10.6640625" style="27" customWidth="1"/>
    <col min="253" max="253" width="8.58203125" style="27" customWidth="1"/>
    <col min="254" max="254" width="9" style="27" customWidth="1"/>
    <col min="255" max="255" width="13.4140625" style="27" customWidth="1"/>
    <col min="256" max="256" width="17.08203125" style="27" customWidth="1"/>
    <col min="257" max="257" width="13.1640625" style="27" customWidth="1"/>
    <col min="258" max="258" width="17.4140625" style="27" customWidth="1"/>
    <col min="259" max="259" width="13.08203125" style="27" customWidth="1"/>
    <col min="260" max="260" width="16.5" style="27" customWidth="1"/>
    <col min="261" max="261" width="13.1640625" style="27" customWidth="1"/>
    <col min="262" max="262" width="17.08203125" style="27" customWidth="1"/>
    <col min="263" max="263" width="91.9140625" style="27" customWidth="1"/>
    <col min="264" max="264" width="157.4140625" style="27" customWidth="1"/>
    <col min="265" max="505" width="9" style="27"/>
    <col min="506" max="506" width="8.9140625" style="27" customWidth="1"/>
    <col min="507" max="507" width="72.6640625" style="27" customWidth="1"/>
    <col min="508" max="508" width="10.6640625" style="27" customWidth="1"/>
    <col min="509" max="509" width="8.58203125" style="27" customWidth="1"/>
    <col min="510" max="510" width="9" style="27" customWidth="1"/>
    <col min="511" max="511" width="13.4140625" style="27" customWidth="1"/>
    <col min="512" max="512" width="17.08203125" style="27" customWidth="1"/>
    <col min="513" max="513" width="13.1640625" style="27" customWidth="1"/>
    <col min="514" max="514" width="17.4140625" style="27" customWidth="1"/>
    <col min="515" max="515" width="13.08203125" style="27" customWidth="1"/>
    <col min="516" max="516" width="16.5" style="27" customWidth="1"/>
    <col min="517" max="517" width="13.1640625" style="27" customWidth="1"/>
    <col min="518" max="518" width="17.08203125" style="27" customWidth="1"/>
    <col min="519" max="519" width="91.9140625" style="27" customWidth="1"/>
    <col min="520" max="520" width="157.4140625" style="27" customWidth="1"/>
    <col min="521" max="761" width="9" style="27"/>
    <col min="762" max="762" width="8.9140625" style="27" customWidth="1"/>
    <col min="763" max="763" width="72.6640625" style="27" customWidth="1"/>
    <col min="764" max="764" width="10.6640625" style="27" customWidth="1"/>
    <col min="765" max="765" width="8.58203125" style="27" customWidth="1"/>
    <col min="766" max="766" width="9" style="27" customWidth="1"/>
    <col min="767" max="767" width="13.4140625" style="27" customWidth="1"/>
    <col min="768" max="768" width="17.08203125" style="27" customWidth="1"/>
    <col min="769" max="769" width="13.1640625" style="27" customWidth="1"/>
    <col min="770" max="770" width="17.4140625" style="27" customWidth="1"/>
    <col min="771" max="771" width="13.08203125" style="27" customWidth="1"/>
    <col min="772" max="772" width="16.5" style="27" customWidth="1"/>
    <col min="773" max="773" width="13.1640625" style="27" customWidth="1"/>
    <col min="774" max="774" width="17.08203125" style="27" customWidth="1"/>
    <col min="775" max="775" width="91.9140625" style="27" customWidth="1"/>
    <col min="776" max="776" width="157.4140625" style="27" customWidth="1"/>
    <col min="777" max="1017" width="9" style="27"/>
    <col min="1018" max="1018" width="8.9140625" style="27" customWidth="1"/>
    <col min="1019" max="1019" width="72.6640625" style="27" customWidth="1"/>
    <col min="1020" max="1020" width="10.6640625" style="27" customWidth="1"/>
    <col min="1021" max="1021" width="8.58203125" style="27" customWidth="1"/>
    <col min="1022" max="1022" width="9" style="27" customWidth="1"/>
    <col min="1023" max="1023" width="13.4140625" style="27" customWidth="1"/>
    <col min="1024" max="1024" width="17.08203125" style="27" customWidth="1"/>
    <col min="1025" max="1025" width="13.1640625" style="27" customWidth="1"/>
    <col min="1026" max="1026" width="17.4140625" style="27" customWidth="1"/>
    <col min="1027" max="1027" width="13.08203125" style="27" customWidth="1"/>
    <col min="1028" max="1028" width="16.5" style="27" customWidth="1"/>
    <col min="1029" max="1029" width="13.1640625" style="27" customWidth="1"/>
    <col min="1030" max="1030" width="17.08203125" style="27" customWidth="1"/>
    <col min="1031" max="1031" width="91.9140625" style="27" customWidth="1"/>
    <col min="1032" max="1032" width="157.4140625" style="27" customWidth="1"/>
    <col min="1033" max="1273" width="9" style="27"/>
    <col min="1274" max="1274" width="8.9140625" style="27" customWidth="1"/>
    <col min="1275" max="1275" width="72.6640625" style="27" customWidth="1"/>
    <col min="1276" max="1276" width="10.6640625" style="27" customWidth="1"/>
    <col min="1277" max="1277" width="8.58203125" style="27" customWidth="1"/>
    <col min="1278" max="1278" width="9" style="27" customWidth="1"/>
    <col min="1279" max="1279" width="13.4140625" style="27" customWidth="1"/>
    <col min="1280" max="1280" width="17.08203125" style="27" customWidth="1"/>
    <col min="1281" max="1281" width="13.1640625" style="27" customWidth="1"/>
    <col min="1282" max="1282" width="17.4140625" style="27" customWidth="1"/>
    <col min="1283" max="1283" width="13.08203125" style="27" customWidth="1"/>
    <col min="1284" max="1284" width="16.5" style="27" customWidth="1"/>
    <col min="1285" max="1285" width="13.1640625" style="27" customWidth="1"/>
    <col min="1286" max="1286" width="17.08203125" style="27" customWidth="1"/>
    <col min="1287" max="1287" width="91.9140625" style="27" customWidth="1"/>
    <col min="1288" max="1288" width="157.4140625" style="27" customWidth="1"/>
    <col min="1289" max="1529" width="9" style="27"/>
    <col min="1530" max="1530" width="8.9140625" style="27" customWidth="1"/>
    <col min="1531" max="1531" width="72.6640625" style="27" customWidth="1"/>
    <col min="1532" max="1532" width="10.6640625" style="27" customWidth="1"/>
    <col min="1533" max="1533" width="8.58203125" style="27" customWidth="1"/>
    <col min="1534" max="1534" width="9" style="27" customWidth="1"/>
    <col min="1535" max="1535" width="13.4140625" style="27" customWidth="1"/>
    <col min="1536" max="1536" width="17.08203125" style="27" customWidth="1"/>
    <col min="1537" max="1537" width="13.1640625" style="27" customWidth="1"/>
    <col min="1538" max="1538" width="17.4140625" style="27" customWidth="1"/>
    <col min="1539" max="1539" width="13.08203125" style="27" customWidth="1"/>
    <col min="1540" max="1540" width="16.5" style="27" customWidth="1"/>
    <col min="1541" max="1541" width="13.1640625" style="27" customWidth="1"/>
    <col min="1542" max="1542" width="17.08203125" style="27" customWidth="1"/>
    <col min="1543" max="1543" width="91.9140625" style="27" customWidth="1"/>
    <col min="1544" max="1544" width="157.4140625" style="27" customWidth="1"/>
    <col min="1545" max="1785" width="9" style="27"/>
    <col min="1786" max="1786" width="8.9140625" style="27" customWidth="1"/>
    <col min="1787" max="1787" width="72.6640625" style="27" customWidth="1"/>
    <col min="1788" max="1788" width="10.6640625" style="27" customWidth="1"/>
    <col min="1789" max="1789" width="8.58203125" style="27" customWidth="1"/>
    <col min="1790" max="1790" width="9" style="27" customWidth="1"/>
    <col min="1791" max="1791" width="13.4140625" style="27" customWidth="1"/>
    <col min="1792" max="1792" width="17.08203125" style="27" customWidth="1"/>
    <col min="1793" max="1793" width="13.1640625" style="27" customWidth="1"/>
    <col min="1794" max="1794" width="17.4140625" style="27" customWidth="1"/>
    <col min="1795" max="1795" width="13.08203125" style="27" customWidth="1"/>
    <col min="1796" max="1796" width="16.5" style="27" customWidth="1"/>
    <col min="1797" max="1797" width="13.1640625" style="27" customWidth="1"/>
    <col min="1798" max="1798" width="17.08203125" style="27" customWidth="1"/>
    <col min="1799" max="1799" width="91.9140625" style="27" customWidth="1"/>
    <col min="1800" max="1800" width="157.4140625" style="27" customWidth="1"/>
    <col min="1801" max="2041" width="9" style="27"/>
    <col min="2042" max="2042" width="8.9140625" style="27" customWidth="1"/>
    <col min="2043" max="2043" width="72.6640625" style="27" customWidth="1"/>
    <col min="2044" max="2044" width="10.6640625" style="27" customWidth="1"/>
    <col min="2045" max="2045" width="8.58203125" style="27" customWidth="1"/>
    <col min="2046" max="2046" width="9" style="27" customWidth="1"/>
    <col min="2047" max="2047" width="13.4140625" style="27" customWidth="1"/>
    <col min="2048" max="2048" width="17.08203125" style="27" customWidth="1"/>
    <col min="2049" max="2049" width="13.1640625" style="27" customWidth="1"/>
    <col min="2050" max="2050" width="17.4140625" style="27" customWidth="1"/>
    <col min="2051" max="2051" width="13.08203125" style="27" customWidth="1"/>
    <col min="2052" max="2052" width="16.5" style="27" customWidth="1"/>
    <col min="2053" max="2053" width="13.1640625" style="27" customWidth="1"/>
    <col min="2054" max="2054" width="17.08203125" style="27" customWidth="1"/>
    <col min="2055" max="2055" width="91.9140625" style="27" customWidth="1"/>
    <col min="2056" max="2056" width="157.4140625" style="27" customWidth="1"/>
    <col min="2057" max="2297" width="9" style="27"/>
    <col min="2298" max="2298" width="8.9140625" style="27" customWidth="1"/>
    <col min="2299" max="2299" width="72.6640625" style="27" customWidth="1"/>
    <col min="2300" max="2300" width="10.6640625" style="27" customWidth="1"/>
    <col min="2301" max="2301" width="8.58203125" style="27" customWidth="1"/>
    <col min="2302" max="2302" width="9" style="27" customWidth="1"/>
    <col min="2303" max="2303" width="13.4140625" style="27" customWidth="1"/>
    <col min="2304" max="2304" width="17.08203125" style="27" customWidth="1"/>
    <col min="2305" max="2305" width="13.1640625" style="27" customWidth="1"/>
    <col min="2306" max="2306" width="17.4140625" style="27" customWidth="1"/>
    <col min="2307" max="2307" width="13.08203125" style="27" customWidth="1"/>
    <col min="2308" max="2308" width="16.5" style="27" customWidth="1"/>
    <col min="2309" max="2309" width="13.1640625" style="27" customWidth="1"/>
    <col min="2310" max="2310" width="17.08203125" style="27" customWidth="1"/>
    <col min="2311" max="2311" width="91.9140625" style="27" customWidth="1"/>
    <col min="2312" max="2312" width="157.4140625" style="27" customWidth="1"/>
    <col min="2313" max="2553" width="9" style="27"/>
    <col min="2554" max="2554" width="8.9140625" style="27" customWidth="1"/>
    <col min="2555" max="2555" width="72.6640625" style="27" customWidth="1"/>
    <col min="2556" max="2556" width="10.6640625" style="27" customWidth="1"/>
    <col min="2557" max="2557" width="8.58203125" style="27" customWidth="1"/>
    <col min="2558" max="2558" width="9" style="27" customWidth="1"/>
    <col min="2559" max="2559" width="13.4140625" style="27" customWidth="1"/>
    <col min="2560" max="2560" width="17.08203125" style="27" customWidth="1"/>
    <col min="2561" max="2561" width="13.1640625" style="27" customWidth="1"/>
    <col min="2562" max="2562" width="17.4140625" style="27" customWidth="1"/>
    <col min="2563" max="2563" width="13.08203125" style="27" customWidth="1"/>
    <col min="2564" max="2564" width="16.5" style="27" customWidth="1"/>
    <col min="2565" max="2565" width="13.1640625" style="27" customWidth="1"/>
    <col min="2566" max="2566" width="17.08203125" style="27" customWidth="1"/>
    <col min="2567" max="2567" width="91.9140625" style="27" customWidth="1"/>
    <col min="2568" max="2568" width="157.4140625" style="27" customWidth="1"/>
    <col min="2569" max="2809" width="9" style="27"/>
    <col min="2810" max="2810" width="8.9140625" style="27" customWidth="1"/>
    <col min="2811" max="2811" width="72.6640625" style="27" customWidth="1"/>
    <col min="2812" max="2812" width="10.6640625" style="27" customWidth="1"/>
    <col min="2813" max="2813" width="8.58203125" style="27" customWidth="1"/>
    <col min="2814" max="2814" width="9" style="27" customWidth="1"/>
    <col min="2815" max="2815" width="13.4140625" style="27" customWidth="1"/>
    <col min="2816" max="2816" width="17.08203125" style="27" customWidth="1"/>
    <col min="2817" max="2817" width="13.1640625" style="27" customWidth="1"/>
    <col min="2818" max="2818" width="17.4140625" style="27" customWidth="1"/>
    <col min="2819" max="2819" width="13.08203125" style="27" customWidth="1"/>
    <col min="2820" max="2820" width="16.5" style="27" customWidth="1"/>
    <col min="2821" max="2821" width="13.1640625" style="27" customWidth="1"/>
    <col min="2822" max="2822" width="17.08203125" style="27" customWidth="1"/>
    <col min="2823" max="2823" width="91.9140625" style="27" customWidth="1"/>
    <col min="2824" max="2824" width="157.4140625" style="27" customWidth="1"/>
    <col min="2825" max="3065" width="9" style="27"/>
    <col min="3066" max="3066" width="8.9140625" style="27" customWidth="1"/>
    <col min="3067" max="3067" width="72.6640625" style="27" customWidth="1"/>
    <col min="3068" max="3068" width="10.6640625" style="27" customWidth="1"/>
    <col min="3069" max="3069" width="8.58203125" style="27" customWidth="1"/>
    <col min="3070" max="3070" width="9" style="27" customWidth="1"/>
    <col min="3071" max="3071" width="13.4140625" style="27" customWidth="1"/>
    <col min="3072" max="3072" width="17.08203125" style="27" customWidth="1"/>
    <col min="3073" max="3073" width="13.1640625" style="27" customWidth="1"/>
    <col min="3074" max="3074" width="17.4140625" style="27" customWidth="1"/>
    <col min="3075" max="3075" width="13.08203125" style="27" customWidth="1"/>
    <col min="3076" max="3076" width="16.5" style="27" customWidth="1"/>
    <col min="3077" max="3077" width="13.1640625" style="27" customWidth="1"/>
    <col min="3078" max="3078" width="17.08203125" style="27" customWidth="1"/>
    <col min="3079" max="3079" width="91.9140625" style="27" customWidth="1"/>
    <col min="3080" max="3080" width="157.4140625" style="27" customWidth="1"/>
    <col min="3081" max="3321" width="9" style="27"/>
    <col min="3322" max="3322" width="8.9140625" style="27" customWidth="1"/>
    <col min="3323" max="3323" width="72.6640625" style="27" customWidth="1"/>
    <col min="3324" max="3324" width="10.6640625" style="27" customWidth="1"/>
    <col min="3325" max="3325" width="8.58203125" style="27" customWidth="1"/>
    <col min="3326" max="3326" width="9" style="27" customWidth="1"/>
    <col min="3327" max="3327" width="13.4140625" style="27" customWidth="1"/>
    <col min="3328" max="3328" width="17.08203125" style="27" customWidth="1"/>
    <col min="3329" max="3329" width="13.1640625" style="27" customWidth="1"/>
    <col min="3330" max="3330" width="17.4140625" style="27" customWidth="1"/>
    <col min="3331" max="3331" width="13.08203125" style="27" customWidth="1"/>
    <col min="3332" max="3332" width="16.5" style="27" customWidth="1"/>
    <col min="3333" max="3333" width="13.1640625" style="27" customWidth="1"/>
    <col min="3334" max="3334" width="17.08203125" style="27" customWidth="1"/>
    <col min="3335" max="3335" width="91.9140625" style="27" customWidth="1"/>
    <col min="3336" max="3336" width="157.4140625" style="27" customWidth="1"/>
    <col min="3337" max="3577" width="9" style="27"/>
    <col min="3578" max="3578" width="8.9140625" style="27" customWidth="1"/>
    <col min="3579" max="3579" width="72.6640625" style="27" customWidth="1"/>
    <col min="3580" max="3580" width="10.6640625" style="27" customWidth="1"/>
    <col min="3581" max="3581" width="8.58203125" style="27" customWidth="1"/>
    <col min="3582" max="3582" width="9" style="27" customWidth="1"/>
    <col min="3583" max="3583" width="13.4140625" style="27" customWidth="1"/>
    <col min="3584" max="3584" width="17.08203125" style="27" customWidth="1"/>
    <col min="3585" max="3585" width="13.1640625" style="27" customWidth="1"/>
    <col min="3586" max="3586" width="17.4140625" style="27" customWidth="1"/>
    <col min="3587" max="3587" width="13.08203125" style="27" customWidth="1"/>
    <col min="3588" max="3588" width="16.5" style="27" customWidth="1"/>
    <col min="3589" max="3589" width="13.1640625" style="27" customWidth="1"/>
    <col min="3590" max="3590" width="17.08203125" style="27" customWidth="1"/>
    <col min="3591" max="3591" width="91.9140625" style="27" customWidth="1"/>
    <col min="3592" max="3592" width="157.4140625" style="27" customWidth="1"/>
    <col min="3593" max="3833" width="9" style="27"/>
    <col min="3834" max="3834" width="8.9140625" style="27" customWidth="1"/>
    <col min="3835" max="3835" width="72.6640625" style="27" customWidth="1"/>
    <col min="3836" max="3836" width="10.6640625" style="27" customWidth="1"/>
    <col min="3837" max="3837" width="8.58203125" style="27" customWidth="1"/>
    <col min="3838" max="3838" width="9" style="27" customWidth="1"/>
    <col min="3839" max="3839" width="13.4140625" style="27" customWidth="1"/>
    <col min="3840" max="3840" width="17.08203125" style="27" customWidth="1"/>
    <col min="3841" max="3841" width="13.1640625" style="27" customWidth="1"/>
    <col min="3842" max="3842" width="17.4140625" style="27" customWidth="1"/>
    <col min="3843" max="3843" width="13.08203125" style="27" customWidth="1"/>
    <col min="3844" max="3844" width="16.5" style="27" customWidth="1"/>
    <col min="3845" max="3845" width="13.1640625" style="27" customWidth="1"/>
    <col min="3846" max="3846" width="17.08203125" style="27" customWidth="1"/>
    <col min="3847" max="3847" width="91.9140625" style="27" customWidth="1"/>
    <col min="3848" max="3848" width="157.4140625" style="27" customWidth="1"/>
    <col min="3849" max="4089" width="9" style="27"/>
    <col min="4090" max="4090" width="8.9140625" style="27" customWidth="1"/>
    <col min="4091" max="4091" width="72.6640625" style="27" customWidth="1"/>
    <col min="4092" max="4092" width="10.6640625" style="27" customWidth="1"/>
    <col min="4093" max="4093" width="8.58203125" style="27" customWidth="1"/>
    <col min="4094" max="4094" width="9" style="27" customWidth="1"/>
    <col min="4095" max="4095" width="13.4140625" style="27" customWidth="1"/>
    <col min="4096" max="4096" width="17.08203125" style="27" customWidth="1"/>
    <col min="4097" max="4097" width="13.1640625" style="27" customWidth="1"/>
    <col min="4098" max="4098" width="17.4140625" style="27" customWidth="1"/>
    <col min="4099" max="4099" width="13.08203125" style="27" customWidth="1"/>
    <col min="4100" max="4100" width="16.5" style="27" customWidth="1"/>
    <col min="4101" max="4101" width="13.1640625" style="27" customWidth="1"/>
    <col min="4102" max="4102" width="17.08203125" style="27" customWidth="1"/>
    <col min="4103" max="4103" width="91.9140625" style="27" customWidth="1"/>
    <col min="4104" max="4104" width="157.4140625" style="27" customWidth="1"/>
    <col min="4105" max="4345" width="9" style="27"/>
    <col min="4346" max="4346" width="8.9140625" style="27" customWidth="1"/>
    <col min="4347" max="4347" width="72.6640625" style="27" customWidth="1"/>
    <col min="4348" max="4348" width="10.6640625" style="27" customWidth="1"/>
    <col min="4349" max="4349" width="8.58203125" style="27" customWidth="1"/>
    <col min="4350" max="4350" width="9" style="27" customWidth="1"/>
    <col min="4351" max="4351" width="13.4140625" style="27" customWidth="1"/>
    <col min="4352" max="4352" width="17.08203125" style="27" customWidth="1"/>
    <col min="4353" max="4353" width="13.1640625" style="27" customWidth="1"/>
    <col min="4354" max="4354" width="17.4140625" style="27" customWidth="1"/>
    <col min="4355" max="4355" width="13.08203125" style="27" customWidth="1"/>
    <col min="4356" max="4356" width="16.5" style="27" customWidth="1"/>
    <col min="4357" max="4357" width="13.1640625" style="27" customWidth="1"/>
    <col min="4358" max="4358" width="17.08203125" style="27" customWidth="1"/>
    <col min="4359" max="4359" width="91.9140625" style="27" customWidth="1"/>
    <col min="4360" max="4360" width="157.4140625" style="27" customWidth="1"/>
    <col min="4361" max="4601" width="9" style="27"/>
    <col min="4602" max="4602" width="8.9140625" style="27" customWidth="1"/>
    <col min="4603" max="4603" width="72.6640625" style="27" customWidth="1"/>
    <col min="4604" max="4604" width="10.6640625" style="27" customWidth="1"/>
    <col min="4605" max="4605" width="8.58203125" style="27" customWidth="1"/>
    <col min="4606" max="4606" width="9" style="27" customWidth="1"/>
    <col min="4607" max="4607" width="13.4140625" style="27" customWidth="1"/>
    <col min="4608" max="4608" width="17.08203125" style="27" customWidth="1"/>
    <col min="4609" max="4609" width="13.1640625" style="27" customWidth="1"/>
    <col min="4610" max="4610" width="17.4140625" style="27" customWidth="1"/>
    <col min="4611" max="4611" width="13.08203125" style="27" customWidth="1"/>
    <col min="4612" max="4612" width="16.5" style="27" customWidth="1"/>
    <col min="4613" max="4613" width="13.1640625" style="27" customWidth="1"/>
    <col min="4614" max="4614" width="17.08203125" style="27" customWidth="1"/>
    <col min="4615" max="4615" width="91.9140625" style="27" customWidth="1"/>
    <col min="4616" max="4616" width="157.4140625" style="27" customWidth="1"/>
    <col min="4617" max="4857" width="9" style="27"/>
    <col min="4858" max="4858" width="8.9140625" style="27" customWidth="1"/>
    <col min="4859" max="4859" width="72.6640625" style="27" customWidth="1"/>
    <col min="4860" max="4860" width="10.6640625" style="27" customWidth="1"/>
    <col min="4861" max="4861" width="8.58203125" style="27" customWidth="1"/>
    <col min="4862" max="4862" width="9" style="27" customWidth="1"/>
    <col min="4863" max="4863" width="13.4140625" style="27" customWidth="1"/>
    <col min="4864" max="4864" width="17.08203125" style="27" customWidth="1"/>
    <col min="4865" max="4865" width="13.1640625" style="27" customWidth="1"/>
    <col min="4866" max="4866" width="17.4140625" style="27" customWidth="1"/>
    <col min="4867" max="4867" width="13.08203125" style="27" customWidth="1"/>
    <col min="4868" max="4868" width="16.5" style="27" customWidth="1"/>
    <col min="4869" max="4869" width="13.1640625" style="27" customWidth="1"/>
    <col min="4870" max="4870" width="17.08203125" style="27" customWidth="1"/>
    <col min="4871" max="4871" width="91.9140625" style="27" customWidth="1"/>
    <col min="4872" max="4872" width="157.4140625" style="27" customWidth="1"/>
    <col min="4873" max="5113" width="9" style="27"/>
    <col min="5114" max="5114" width="8.9140625" style="27" customWidth="1"/>
    <col min="5115" max="5115" width="72.6640625" style="27" customWidth="1"/>
    <col min="5116" max="5116" width="10.6640625" style="27" customWidth="1"/>
    <col min="5117" max="5117" width="8.58203125" style="27" customWidth="1"/>
    <col min="5118" max="5118" width="9" style="27" customWidth="1"/>
    <col min="5119" max="5119" width="13.4140625" style="27" customWidth="1"/>
    <col min="5120" max="5120" width="17.08203125" style="27" customWidth="1"/>
    <col min="5121" max="5121" width="13.1640625" style="27" customWidth="1"/>
    <col min="5122" max="5122" width="17.4140625" style="27" customWidth="1"/>
    <col min="5123" max="5123" width="13.08203125" style="27" customWidth="1"/>
    <col min="5124" max="5124" width="16.5" style="27" customWidth="1"/>
    <col min="5125" max="5125" width="13.1640625" style="27" customWidth="1"/>
    <col min="5126" max="5126" width="17.08203125" style="27" customWidth="1"/>
    <col min="5127" max="5127" width="91.9140625" style="27" customWidth="1"/>
    <col min="5128" max="5128" width="157.4140625" style="27" customWidth="1"/>
    <col min="5129" max="5369" width="9" style="27"/>
    <col min="5370" max="5370" width="8.9140625" style="27" customWidth="1"/>
    <col min="5371" max="5371" width="72.6640625" style="27" customWidth="1"/>
    <col min="5372" max="5372" width="10.6640625" style="27" customWidth="1"/>
    <col min="5373" max="5373" width="8.58203125" style="27" customWidth="1"/>
    <col min="5374" max="5374" width="9" style="27" customWidth="1"/>
    <col min="5375" max="5375" width="13.4140625" style="27" customWidth="1"/>
    <col min="5376" max="5376" width="17.08203125" style="27" customWidth="1"/>
    <col min="5377" max="5377" width="13.1640625" style="27" customWidth="1"/>
    <col min="5378" max="5378" width="17.4140625" style="27" customWidth="1"/>
    <col min="5379" max="5379" width="13.08203125" style="27" customWidth="1"/>
    <col min="5380" max="5380" width="16.5" style="27" customWidth="1"/>
    <col min="5381" max="5381" width="13.1640625" style="27" customWidth="1"/>
    <col min="5382" max="5382" width="17.08203125" style="27" customWidth="1"/>
    <col min="5383" max="5383" width="91.9140625" style="27" customWidth="1"/>
    <col min="5384" max="5384" width="157.4140625" style="27" customWidth="1"/>
    <col min="5385" max="5625" width="9" style="27"/>
    <col min="5626" max="5626" width="8.9140625" style="27" customWidth="1"/>
    <col min="5627" max="5627" width="72.6640625" style="27" customWidth="1"/>
    <col min="5628" max="5628" width="10.6640625" style="27" customWidth="1"/>
    <col min="5629" max="5629" width="8.58203125" style="27" customWidth="1"/>
    <col min="5630" max="5630" width="9" style="27" customWidth="1"/>
    <col min="5631" max="5631" width="13.4140625" style="27" customWidth="1"/>
    <col min="5632" max="5632" width="17.08203125" style="27" customWidth="1"/>
    <col min="5633" max="5633" width="13.1640625" style="27" customWidth="1"/>
    <col min="5634" max="5634" width="17.4140625" style="27" customWidth="1"/>
    <col min="5635" max="5635" width="13.08203125" style="27" customWidth="1"/>
    <col min="5636" max="5636" width="16.5" style="27" customWidth="1"/>
    <col min="5637" max="5637" width="13.1640625" style="27" customWidth="1"/>
    <col min="5638" max="5638" width="17.08203125" style="27" customWidth="1"/>
    <col min="5639" max="5639" width="91.9140625" style="27" customWidth="1"/>
    <col min="5640" max="5640" width="157.4140625" style="27" customWidth="1"/>
    <col min="5641" max="5881" width="9" style="27"/>
    <col min="5882" max="5882" width="8.9140625" style="27" customWidth="1"/>
    <col min="5883" max="5883" width="72.6640625" style="27" customWidth="1"/>
    <col min="5884" max="5884" width="10.6640625" style="27" customWidth="1"/>
    <col min="5885" max="5885" width="8.58203125" style="27" customWidth="1"/>
    <col min="5886" max="5886" width="9" style="27" customWidth="1"/>
    <col min="5887" max="5887" width="13.4140625" style="27" customWidth="1"/>
    <col min="5888" max="5888" width="17.08203125" style="27" customWidth="1"/>
    <col min="5889" max="5889" width="13.1640625" style="27" customWidth="1"/>
    <col min="5890" max="5890" width="17.4140625" style="27" customWidth="1"/>
    <col min="5891" max="5891" width="13.08203125" style="27" customWidth="1"/>
    <col min="5892" max="5892" width="16.5" style="27" customWidth="1"/>
    <col min="5893" max="5893" width="13.1640625" style="27" customWidth="1"/>
    <col min="5894" max="5894" width="17.08203125" style="27" customWidth="1"/>
    <col min="5895" max="5895" width="91.9140625" style="27" customWidth="1"/>
    <col min="5896" max="5896" width="157.4140625" style="27" customWidth="1"/>
    <col min="5897" max="6137" width="9" style="27"/>
    <col min="6138" max="6138" width="8.9140625" style="27" customWidth="1"/>
    <col min="6139" max="6139" width="72.6640625" style="27" customWidth="1"/>
    <col min="6140" max="6140" width="10.6640625" style="27" customWidth="1"/>
    <col min="6141" max="6141" width="8.58203125" style="27" customWidth="1"/>
    <col min="6142" max="6142" width="9" style="27" customWidth="1"/>
    <col min="6143" max="6143" width="13.4140625" style="27" customWidth="1"/>
    <col min="6144" max="6144" width="17.08203125" style="27" customWidth="1"/>
    <col min="6145" max="6145" width="13.1640625" style="27" customWidth="1"/>
    <col min="6146" max="6146" width="17.4140625" style="27" customWidth="1"/>
    <col min="6147" max="6147" width="13.08203125" style="27" customWidth="1"/>
    <col min="6148" max="6148" width="16.5" style="27" customWidth="1"/>
    <col min="6149" max="6149" width="13.1640625" style="27" customWidth="1"/>
    <col min="6150" max="6150" width="17.08203125" style="27" customWidth="1"/>
    <col min="6151" max="6151" width="91.9140625" style="27" customWidth="1"/>
    <col min="6152" max="6152" width="157.4140625" style="27" customWidth="1"/>
    <col min="6153" max="6393" width="9" style="27"/>
    <col min="6394" max="6394" width="8.9140625" style="27" customWidth="1"/>
    <col min="6395" max="6395" width="72.6640625" style="27" customWidth="1"/>
    <col min="6396" max="6396" width="10.6640625" style="27" customWidth="1"/>
    <col min="6397" max="6397" width="8.58203125" style="27" customWidth="1"/>
    <col min="6398" max="6398" width="9" style="27" customWidth="1"/>
    <col min="6399" max="6399" width="13.4140625" style="27" customWidth="1"/>
    <col min="6400" max="6400" width="17.08203125" style="27" customWidth="1"/>
    <col min="6401" max="6401" width="13.1640625" style="27" customWidth="1"/>
    <col min="6402" max="6402" width="17.4140625" style="27" customWidth="1"/>
    <col min="6403" max="6403" width="13.08203125" style="27" customWidth="1"/>
    <col min="6404" max="6404" width="16.5" style="27" customWidth="1"/>
    <col min="6405" max="6405" width="13.1640625" style="27" customWidth="1"/>
    <col min="6406" max="6406" width="17.08203125" style="27" customWidth="1"/>
    <col min="6407" max="6407" width="91.9140625" style="27" customWidth="1"/>
    <col min="6408" max="6408" width="157.4140625" style="27" customWidth="1"/>
    <col min="6409" max="6649" width="9" style="27"/>
    <col min="6650" max="6650" width="8.9140625" style="27" customWidth="1"/>
    <col min="6651" max="6651" width="72.6640625" style="27" customWidth="1"/>
    <col min="6652" max="6652" width="10.6640625" style="27" customWidth="1"/>
    <col min="6653" max="6653" width="8.58203125" style="27" customWidth="1"/>
    <col min="6654" max="6654" width="9" style="27" customWidth="1"/>
    <col min="6655" max="6655" width="13.4140625" style="27" customWidth="1"/>
    <col min="6656" max="6656" width="17.08203125" style="27" customWidth="1"/>
    <col min="6657" max="6657" width="13.1640625" style="27" customWidth="1"/>
    <col min="6658" max="6658" width="17.4140625" style="27" customWidth="1"/>
    <col min="6659" max="6659" width="13.08203125" style="27" customWidth="1"/>
    <col min="6660" max="6660" width="16.5" style="27" customWidth="1"/>
    <col min="6661" max="6661" width="13.1640625" style="27" customWidth="1"/>
    <col min="6662" max="6662" width="17.08203125" style="27" customWidth="1"/>
    <col min="6663" max="6663" width="91.9140625" style="27" customWidth="1"/>
    <col min="6664" max="6664" width="157.4140625" style="27" customWidth="1"/>
    <col min="6665" max="6905" width="9" style="27"/>
    <col min="6906" max="6906" width="8.9140625" style="27" customWidth="1"/>
    <col min="6907" max="6907" width="72.6640625" style="27" customWidth="1"/>
    <col min="6908" max="6908" width="10.6640625" style="27" customWidth="1"/>
    <col min="6909" max="6909" width="8.58203125" style="27" customWidth="1"/>
    <col min="6910" max="6910" width="9" style="27" customWidth="1"/>
    <col min="6911" max="6911" width="13.4140625" style="27" customWidth="1"/>
    <col min="6912" max="6912" width="17.08203125" style="27" customWidth="1"/>
    <col min="6913" max="6913" width="13.1640625" style="27" customWidth="1"/>
    <col min="6914" max="6914" width="17.4140625" style="27" customWidth="1"/>
    <col min="6915" max="6915" width="13.08203125" style="27" customWidth="1"/>
    <col min="6916" max="6916" width="16.5" style="27" customWidth="1"/>
    <col min="6917" max="6917" width="13.1640625" style="27" customWidth="1"/>
    <col min="6918" max="6918" width="17.08203125" style="27" customWidth="1"/>
    <col min="6919" max="6919" width="91.9140625" style="27" customWidth="1"/>
    <col min="6920" max="6920" width="157.4140625" style="27" customWidth="1"/>
    <col min="6921" max="7161" width="9" style="27"/>
    <col min="7162" max="7162" width="8.9140625" style="27" customWidth="1"/>
    <col min="7163" max="7163" width="72.6640625" style="27" customWidth="1"/>
    <col min="7164" max="7164" width="10.6640625" style="27" customWidth="1"/>
    <col min="7165" max="7165" width="8.58203125" style="27" customWidth="1"/>
    <col min="7166" max="7166" width="9" style="27" customWidth="1"/>
    <col min="7167" max="7167" width="13.4140625" style="27" customWidth="1"/>
    <col min="7168" max="7168" width="17.08203125" style="27" customWidth="1"/>
    <col min="7169" max="7169" width="13.1640625" style="27" customWidth="1"/>
    <col min="7170" max="7170" width="17.4140625" style="27" customWidth="1"/>
    <col min="7171" max="7171" width="13.08203125" style="27" customWidth="1"/>
    <col min="7172" max="7172" width="16.5" style="27" customWidth="1"/>
    <col min="7173" max="7173" width="13.1640625" style="27" customWidth="1"/>
    <col min="7174" max="7174" width="17.08203125" style="27" customWidth="1"/>
    <col min="7175" max="7175" width="91.9140625" style="27" customWidth="1"/>
    <col min="7176" max="7176" width="157.4140625" style="27" customWidth="1"/>
    <col min="7177" max="7417" width="9" style="27"/>
    <col min="7418" max="7418" width="8.9140625" style="27" customWidth="1"/>
    <col min="7419" max="7419" width="72.6640625" style="27" customWidth="1"/>
    <col min="7420" max="7420" width="10.6640625" style="27" customWidth="1"/>
    <col min="7421" max="7421" width="8.58203125" style="27" customWidth="1"/>
    <col min="7422" max="7422" width="9" style="27" customWidth="1"/>
    <col min="7423" max="7423" width="13.4140625" style="27" customWidth="1"/>
    <col min="7424" max="7424" width="17.08203125" style="27" customWidth="1"/>
    <col min="7425" max="7425" width="13.1640625" style="27" customWidth="1"/>
    <col min="7426" max="7426" width="17.4140625" style="27" customWidth="1"/>
    <col min="7427" max="7427" width="13.08203125" style="27" customWidth="1"/>
    <col min="7428" max="7428" width="16.5" style="27" customWidth="1"/>
    <col min="7429" max="7429" width="13.1640625" style="27" customWidth="1"/>
    <col min="7430" max="7430" width="17.08203125" style="27" customWidth="1"/>
    <col min="7431" max="7431" width="91.9140625" style="27" customWidth="1"/>
    <col min="7432" max="7432" width="157.4140625" style="27" customWidth="1"/>
    <col min="7433" max="7673" width="9" style="27"/>
    <col min="7674" max="7674" width="8.9140625" style="27" customWidth="1"/>
    <col min="7675" max="7675" width="72.6640625" style="27" customWidth="1"/>
    <col min="7676" max="7676" width="10.6640625" style="27" customWidth="1"/>
    <col min="7677" max="7677" width="8.58203125" style="27" customWidth="1"/>
    <col min="7678" max="7678" width="9" style="27" customWidth="1"/>
    <col min="7679" max="7679" width="13.4140625" style="27" customWidth="1"/>
    <col min="7680" max="7680" width="17.08203125" style="27" customWidth="1"/>
    <col min="7681" max="7681" width="13.1640625" style="27" customWidth="1"/>
    <col min="7682" max="7682" width="17.4140625" style="27" customWidth="1"/>
    <col min="7683" max="7683" width="13.08203125" style="27" customWidth="1"/>
    <col min="7684" max="7684" width="16.5" style="27" customWidth="1"/>
    <col min="7685" max="7685" width="13.1640625" style="27" customWidth="1"/>
    <col min="7686" max="7686" width="17.08203125" style="27" customWidth="1"/>
    <col min="7687" max="7687" width="91.9140625" style="27" customWidth="1"/>
    <col min="7688" max="7688" width="157.4140625" style="27" customWidth="1"/>
    <col min="7689" max="7929" width="9" style="27"/>
    <col min="7930" max="7930" width="8.9140625" style="27" customWidth="1"/>
    <col min="7931" max="7931" width="72.6640625" style="27" customWidth="1"/>
    <col min="7932" max="7932" width="10.6640625" style="27" customWidth="1"/>
    <col min="7933" max="7933" width="8.58203125" style="27" customWidth="1"/>
    <col min="7934" max="7934" width="9" style="27" customWidth="1"/>
    <col min="7935" max="7935" width="13.4140625" style="27" customWidth="1"/>
    <col min="7936" max="7936" width="17.08203125" style="27" customWidth="1"/>
    <col min="7937" max="7937" width="13.1640625" style="27" customWidth="1"/>
    <col min="7938" max="7938" width="17.4140625" style="27" customWidth="1"/>
    <col min="7939" max="7939" width="13.08203125" style="27" customWidth="1"/>
    <col min="7940" max="7940" width="16.5" style="27" customWidth="1"/>
    <col min="7941" max="7941" width="13.1640625" style="27" customWidth="1"/>
    <col min="7942" max="7942" width="17.08203125" style="27" customWidth="1"/>
    <col min="7943" max="7943" width="91.9140625" style="27" customWidth="1"/>
    <col min="7944" max="7944" width="157.4140625" style="27" customWidth="1"/>
    <col min="7945" max="8185" width="9" style="27"/>
    <col min="8186" max="8186" width="8.9140625" style="27" customWidth="1"/>
    <col min="8187" max="8187" width="72.6640625" style="27" customWidth="1"/>
    <col min="8188" max="8188" width="10.6640625" style="27" customWidth="1"/>
    <col min="8189" max="8189" width="8.58203125" style="27" customWidth="1"/>
    <col min="8190" max="8190" width="9" style="27" customWidth="1"/>
    <col min="8191" max="8191" width="13.4140625" style="27" customWidth="1"/>
    <col min="8192" max="8192" width="17.08203125" style="27" customWidth="1"/>
    <col min="8193" max="8193" width="13.1640625" style="27" customWidth="1"/>
    <col min="8194" max="8194" width="17.4140625" style="27" customWidth="1"/>
    <col min="8195" max="8195" width="13.08203125" style="27" customWidth="1"/>
    <col min="8196" max="8196" width="16.5" style="27" customWidth="1"/>
    <col min="8197" max="8197" width="13.1640625" style="27" customWidth="1"/>
    <col min="8198" max="8198" width="17.08203125" style="27" customWidth="1"/>
    <col min="8199" max="8199" width="91.9140625" style="27" customWidth="1"/>
    <col min="8200" max="8200" width="157.4140625" style="27" customWidth="1"/>
    <col min="8201" max="8441" width="9" style="27"/>
    <col min="8442" max="8442" width="8.9140625" style="27" customWidth="1"/>
    <col min="8443" max="8443" width="72.6640625" style="27" customWidth="1"/>
    <col min="8444" max="8444" width="10.6640625" style="27" customWidth="1"/>
    <col min="8445" max="8445" width="8.58203125" style="27" customWidth="1"/>
    <col min="8446" max="8446" width="9" style="27" customWidth="1"/>
    <col min="8447" max="8447" width="13.4140625" style="27" customWidth="1"/>
    <col min="8448" max="8448" width="17.08203125" style="27" customWidth="1"/>
    <col min="8449" max="8449" width="13.1640625" style="27" customWidth="1"/>
    <col min="8450" max="8450" width="17.4140625" style="27" customWidth="1"/>
    <col min="8451" max="8451" width="13.08203125" style="27" customWidth="1"/>
    <col min="8452" max="8452" width="16.5" style="27" customWidth="1"/>
    <col min="8453" max="8453" width="13.1640625" style="27" customWidth="1"/>
    <col min="8454" max="8454" width="17.08203125" style="27" customWidth="1"/>
    <col min="8455" max="8455" width="91.9140625" style="27" customWidth="1"/>
    <col min="8456" max="8456" width="157.4140625" style="27" customWidth="1"/>
    <col min="8457" max="8697" width="9" style="27"/>
    <col min="8698" max="8698" width="8.9140625" style="27" customWidth="1"/>
    <col min="8699" max="8699" width="72.6640625" style="27" customWidth="1"/>
    <col min="8700" max="8700" width="10.6640625" style="27" customWidth="1"/>
    <col min="8701" max="8701" width="8.58203125" style="27" customWidth="1"/>
    <col min="8702" max="8702" width="9" style="27" customWidth="1"/>
    <col min="8703" max="8703" width="13.4140625" style="27" customWidth="1"/>
    <col min="8704" max="8704" width="17.08203125" style="27" customWidth="1"/>
    <col min="8705" max="8705" width="13.1640625" style="27" customWidth="1"/>
    <col min="8706" max="8706" width="17.4140625" style="27" customWidth="1"/>
    <col min="8707" max="8707" width="13.08203125" style="27" customWidth="1"/>
    <col min="8708" max="8708" width="16.5" style="27" customWidth="1"/>
    <col min="8709" max="8709" width="13.1640625" style="27" customWidth="1"/>
    <col min="8710" max="8710" width="17.08203125" style="27" customWidth="1"/>
    <col min="8711" max="8711" width="91.9140625" style="27" customWidth="1"/>
    <col min="8712" max="8712" width="157.4140625" style="27" customWidth="1"/>
    <col min="8713" max="8953" width="9" style="27"/>
    <col min="8954" max="8954" width="8.9140625" style="27" customWidth="1"/>
    <col min="8955" max="8955" width="72.6640625" style="27" customWidth="1"/>
    <col min="8956" max="8956" width="10.6640625" style="27" customWidth="1"/>
    <col min="8957" max="8957" width="8.58203125" style="27" customWidth="1"/>
    <col min="8958" max="8958" width="9" style="27" customWidth="1"/>
    <col min="8959" max="8959" width="13.4140625" style="27" customWidth="1"/>
    <col min="8960" max="8960" width="17.08203125" style="27" customWidth="1"/>
    <col min="8961" max="8961" width="13.1640625" style="27" customWidth="1"/>
    <col min="8962" max="8962" width="17.4140625" style="27" customWidth="1"/>
    <col min="8963" max="8963" width="13.08203125" style="27" customWidth="1"/>
    <col min="8964" max="8964" width="16.5" style="27" customWidth="1"/>
    <col min="8965" max="8965" width="13.1640625" style="27" customWidth="1"/>
    <col min="8966" max="8966" width="17.08203125" style="27" customWidth="1"/>
    <col min="8967" max="8967" width="91.9140625" style="27" customWidth="1"/>
    <col min="8968" max="8968" width="157.4140625" style="27" customWidth="1"/>
    <col min="8969" max="9209" width="9" style="27"/>
    <col min="9210" max="9210" width="8.9140625" style="27" customWidth="1"/>
    <col min="9211" max="9211" width="72.6640625" style="27" customWidth="1"/>
    <col min="9212" max="9212" width="10.6640625" style="27" customWidth="1"/>
    <col min="9213" max="9213" width="8.58203125" style="27" customWidth="1"/>
    <col min="9214" max="9214" width="9" style="27" customWidth="1"/>
    <col min="9215" max="9215" width="13.4140625" style="27" customWidth="1"/>
    <col min="9216" max="9216" width="17.08203125" style="27" customWidth="1"/>
    <col min="9217" max="9217" width="13.1640625" style="27" customWidth="1"/>
    <col min="9218" max="9218" width="17.4140625" style="27" customWidth="1"/>
    <col min="9219" max="9219" width="13.08203125" style="27" customWidth="1"/>
    <col min="9220" max="9220" width="16.5" style="27" customWidth="1"/>
    <col min="9221" max="9221" width="13.1640625" style="27" customWidth="1"/>
    <col min="9222" max="9222" width="17.08203125" style="27" customWidth="1"/>
    <col min="9223" max="9223" width="91.9140625" style="27" customWidth="1"/>
    <col min="9224" max="9224" width="157.4140625" style="27" customWidth="1"/>
    <col min="9225" max="9465" width="9" style="27"/>
    <col min="9466" max="9466" width="8.9140625" style="27" customWidth="1"/>
    <col min="9467" max="9467" width="72.6640625" style="27" customWidth="1"/>
    <col min="9468" max="9468" width="10.6640625" style="27" customWidth="1"/>
    <col min="9469" max="9469" width="8.58203125" style="27" customWidth="1"/>
    <col min="9470" max="9470" width="9" style="27" customWidth="1"/>
    <col min="9471" max="9471" width="13.4140625" style="27" customWidth="1"/>
    <col min="9472" max="9472" width="17.08203125" style="27" customWidth="1"/>
    <col min="9473" max="9473" width="13.1640625" style="27" customWidth="1"/>
    <col min="9474" max="9474" width="17.4140625" style="27" customWidth="1"/>
    <col min="9475" max="9475" width="13.08203125" style="27" customWidth="1"/>
    <col min="9476" max="9476" width="16.5" style="27" customWidth="1"/>
    <col min="9477" max="9477" width="13.1640625" style="27" customWidth="1"/>
    <col min="9478" max="9478" width="17.08203125" style="27" customWidth="1"/>
    <col min="9479" max="9479" width="91.9140625" style="27" customWidth="1"/>
    <col min="9480" max="9480" width="157.4140625" style="27" customWidth="1"/>
    <col min="9481" max="9721" width="9" style="27"/>
    <col min="9722" max="9722" width="8.9140625" style="27" customWidth="1"/>
    <col min="9723" max="9723" width="72.6640625" style="27" customWidth="1"/>
    <col min="9724" max="9724" width="10.6640625" style="27" customWidth="1"/>
    <col min="9725" max="9725" width="8.58203125" style="27" customWidth="1"/>
    <col min="9726" max="9726" width="9" style="27" customWidth="1"/>
    <col min="9727" max="9727" width="13.4140625" style="27" customWidth="1"/>
    <col min="9728" max="9728" width="17.08203125" style="27" customWidth="1"/>
    <col min="9729" max="9729" width="13.1640625" style="27" customWidth="1"/>
    <col min="9730" max="9730" width="17.4140625" style="27" customWidth="1"/>
    <col min="9731" max="9731" width="13.08203125" style="27" customWidth="1"/>
    <col min="9732" max="9732" width="16.5" style="27" customWidth="1"/>
    <col min="9733" max="9733" width="13.1640625" style="27" customWidth="1"/>
    <col min="9734" max="9734" width="17.08203125" style="27" customWidth="1"/>
    <col min="9735" max="9735" width="91.9140625" style="27" customWidth="1"/>
    <col min="9736" max="9736" width="157.4140625" style="27" customWidth="1"/>
    <col min="9737" max="9977" width="9" style="27"/>
    <col min="9978" max="9978" width="8.9140625" style="27" customWidth="1"/>
    <col min="9979" max="9979" width="72.6640625" style="27" customWidth="1"/>
    <col min="9980" max="9980" width="10.6640625" style="27" customWidth="1"/>
    <col min="9981" max="9981" width="8.58203125" style="27" customWidth="1"/>
    <col min="9982" max="9982" width="9" style="27" customWidth="1"/>
    <col min="9983" max="9983" width="13.4140625" style="27" customWidth="1"/>
    <col min="9984" max="9984" width="17.08203125" style="27" customWidth="1"/>
    <col min="9985" max="9985" width="13.1640625" style="27" customWidth="1"/>
    <col min="9986" max="9986" width="17.4140625" style="27" customWidth="1"/>
    <col min="9987" max="9987" width="13.08203125" style="27" customWidth="1"/>
    <col min="9988" max="9988" width="16.5" style="27" customWidth="1"/>
    <col min="9989" max="9989" width="13.1640625" style="27" customWidth="1"/>
    <col min="9990" max="9990" width="17.08203125" style="27" customWidth="1"/>
    <col min="9991" max="9991" width="91.9140625" style="27" customWidth="1"/>
    <col min="9992" max="9992" width="157.4140625" style="27" customWidth="1"/>
    <col min="9993" max="10233" width="9" style="27"/>
    <col min="10234" max="10234" width="8.9140625" style="27" customWidth="1"/>
    <col min="10235" max="10235" width="72.6640625" style="27" customWidth="1"/>
    <col min="10236" max="10236" width="10.6640625" style="27" customWidth="1"/>
    <col min="10237" max="10237" width="8.58203125" style="27" customWidth="1"/>
    <col min="10238" max="10238" width="9" style="27" customWidth="1"/>
    <col min="10239" max="10239" width="13.4140625" style="27" customWidth="1"/>
    <col min="10240" max="10240" width="17.08203125" style="27" customWidth="1"/>
    <col min="10241" max="10241" width="13.1640625" style="27" customWidth="1"/>
    <col min="10242" max="10242" width="17.4140625" style="27" customWidth="1"/>
    <col min="10243" max="10243" width="13.08203125" style="27" customWidth="1"/>
    <col min="10244" max="10244" width="16.5" style="27" customWidth="1"/>
    <col min="10245" max="10245" width="13.1640625" style="27" customWidth="1"/>
    <col min="10246" max="10246" width="17.08203125" style="27" customWidth="1"/>
    <col min="10247" max="10247" width="91.9140625" style="27" customWidth="1"/>
    <col min="10248" max="10248" width="157.4140625" style="27" customWidth="1"/>
    <col min="10249" max="10489" width="9" style="27"/>
    <col min="10490" max="10490" width="8.9140625" style="27" customWidth="1"/>
    <col min="10491" max="10491" width="72.6640625" style="27" customWidth="1"/>
    <col min="10492" max="10492" width="10.6640625" style="27" customWidth="1"/>
    <col min="10493" max="10493" width="8.58203125" style="27" customWidth="1"/>
    <col min="10494" max="10494" width="9" style="27" customWidth="1"/>
    <col min="10495" max="10495" width="13.4140625" style="27" customWidth="1"/>
    <col min="10496" max="10496" width="17.08203125" style="27" customWidth="1"/>
    <col min="10497" max="10497" width="13.1640625" style="27" customWidth="1"/>
    <col min="10498" max="10498" width="17.4140625" style="27" customWidth="1"/>
    <col min="10499" max="10499" width="13.08203125" style="27" customWidth="1"/>
    <col min="10500" max="10500" width="16.5" style="27" customWidth="1"/>
    <col min="10501" max="10501" width="13.1640625" style="27" customWidth="1"/>
    <col min="10502" max="10502" width="17.08203125" style="27" customWidth="1"/>
    <col min="10503" max="10503" width="91.9140625" style="27" customWidth="1"/>
    <col min="10504" max="10504" width="157.4140625" style="27" customWidth="1"/>
    <col min="10505" max="10745" width="9" style="27"/>
    <col min="10746" max="10746" width="8.9140625" style="27" customWidth="1"/>
    <col min="10747" max="10747" width="72.6640625" style="27" customWidth="1"/>
    <col min="10748" max="10748" width="10.6640625" style="27" customWidth="1"/>
    <col min="10749" max="10749" width="8.58203125" style="27" customWidth="1"/>
    <col min="10750" max="10750" width="9" style="27" customWidth="1"/>
    <col min="10751" max="10751" width="13.4140625" style="27" customWidth="1"/>
    <col min="10752" max="10752" width="17.08203125" style="27" customWidth="1"/>
    <col min="10753" max="10753" width="13.1640625" style="27" customWidth="1"/>
    <col min="10754" max="10754" width="17.4140625" style="27" customWidth="1"/>
    <col min="10755" max="10755" width="13.08203125" style="27" customWidth="1"/>
    <col min="10756" max="10756" width="16.5" style="27" customWidth="1"/>
    <col min="10757" max="10757" width="13.1640625" style="27" customWidth="1"/>
    <col min="10758" max="10758" width="17.08203125" style="27" customWidth="1"/>
    <col min="10759" max="10759" width="91.9140625" style="27" customWidth="1"/>
    <col min="10760" max="10760" width="157.4140625" style="27" customWidth="1"/>
    <col min="10761" max="11001" width="9" style="27"/>
    <col min="11002" max="11002" width="8.9140625" style="27" customWidth="1"/>
    <col min="11003" max="11003" width="72.6640625" style="27" customWidth="1"/>
    <col min="11004" max="11004" width="10.6640625" style="27" customWidth="1"/>
    <col min="11005" max="11005" width="8.58203125" style="27" customWidth="1"/>
    <col min="11006" max="11006" width="9" style="27" customWidth="1"/>
    <col min="11007" max="11007" width="13.4140625" style="27" customWidth="1"/>
    <col min="11008" max="11008" width="17.08203125" style="27" customWidth="1"/>
    <col min="11009" max="11009" width="13.1640625" style="27" customWidth="1"/>
    <col min="11010" max="11010" width="17.4140625" style="27" customWidth="1"/>
    <col min="11011" max="11011" width="13.08203125" style="27" customWidth="1"/>
    <col min="11012" max="11012" width="16.5" style="27" customWidth="1"/>
    <col min="11013" max="11013" width="13.1640625" style="27" customWidth="1"/>
    <col min="11014" max="11014" width="17.08203125" style="27" customWidth="1"/>
    <col min="11015" max="11015" width="91.9140625" style="27" customWidth="1"/>
    <col min="11016" max="11016" width="157.4140625" style="27" customWidth="1"/>
    <col min="11017" max="11257" width="9" style="27"/>
    <col min="11258" max="11258" width="8.9140625" style="27" customWidth="1"/>
    <col min="11259" max="11259" width="72.6640625" style="27" customWidth="1"/>
    <col min="11260" max="11260" width="10.6640625" style="27" customWidth="1"/>
    <col min="11261" max="11261" width="8.58203125" style="27" customWidth="1"/>
    <col min="11262" max="11262" width="9" style="27" customWidth="1"/>
    <col min="11263" max="11263" width="13.4140625" style="27" customWidth="1"/>
    <col min="11264" max="11264" width="17.08203125" style="27" customWidth="1"/>
    <col min="11265" max="11265" width="13.1640625" style="27" customWidth="1"/>
    <col min="11266" max="11266" width="17.4140625" style="27" customWidth="1"/>
    <col min="11267" max="11267" width="13.08203125" style="27" customWidth="1"/>
    <col min="11268" max="11268" width="16.5" style="27" customWidth="1"/>
    <col min="11269" max="11269" width="13.1640625" style="27" customWidth="1"/>
    <col min="11270" max="11270" width="17.08203125" style="27" customWidth="1"/>
    <col min="11271" max="11271" width="91.9140625" style="27" customWidth="1"/>
    <col min="11272" max="11272" width="157.4140625" style="27" customWidth="1"/>
    <col min="11273" max="11513" width="9" style="27"/>
    <col min="11514" max="11514" width="8.9140625" style="27" customWidth="1"/>
    <col min="11515" max="11515" width="72.6640625" style="27" customWidth="1"/>
    <col min="11516" max="11516" width="10.6640625" style="27" customWidth="1"/>
    <col min="11517" max="11517" width="8.58203125" style="27" customWidth="1"/>
    <col min="11518" max="11518" width="9" style="27" customWidth="1"/>
    <col min="11519" max="11519" width="13.4140625" style="27" customWidth="1"/>
    <col min="11520" max="11520" width="17.08203125" style="27" customWidth="1"/>
    <col min="11521" max="11521" width="13.1640625" style="27" customWidth="1"/>
    <col min="11522" max="11522" width="17.4140625" style="27" customWidth="1"/>
    <col min="11523" max="11523" width="13.08203125" style="27" customWidth="1"/>
    <col min="11524" max="11524" width="16.5" style="27" customWidth="1"/>
    <col min="11525" max="11525" width="13.1640625" style="27" customWidth="1"/>
    <col min="11526" max="11526" width="17.08203125" style="27" customWidth="1"/>
    <col min="11527" max="11527" width="91.9140625" style="27" customWidth="1"/>
    <col min="11528" max="11528" width="157.4140625" style="27" customWidth="1"/>
    <col min="11529" max="11769" width="9" style="27"/>
    <col min="11770" max="11770" width="8.9140625" style="27" customWidth="1"/>
    <col min="11771" max="11771" width="72.6640625" style="27" customWidth="1"/>
    <col min="11772" max="11772" width="10.6640625" style="27" customWidth="1"/>
    <col min="11773" max="11773" width="8.58203125" style="27" customWidth="1"/>
    <col min="11774" max="11774" width="9" style="27" customWidth="1"/>
    <col min="11775" max="11775" width="13.4140625" style="27" customWidth="1"/>
    <col min="11776" max="11776" width="17.08203125" style="27" customWidth="1"/>
    <col min="11777" max="11777" width="13.1640625" style="27" customWidth="1"/>
    <col min="11778" max="11778" width="17.4140625" style="27" customWidth="1"/>
    <col min="11779" max="11779" width="13.08203125" style="27" customWidth="1"/>
    <col min="11780" max="11780" width="16.5" style="27" customWidth="1"/>
    <col min="11781" max="11781" width="13.1640625" style="27" customWidth="1"/>
    <col min="11782" max="11782" width="17.08203125" style="27" customWidth="1"/>
    <col min="11783" max="11783" width="91.9140625" style="27" customWidth="1"/>
    <col min="11784" max="11784" width="157.4140625" style="27" customWidth="1"/>
    <col min="11785" max="12025" width="9" style="27"/>
    <col min="12026" max="12026" width="8.9140625" style="27" customWidth="1"/>
    <col min="12027" max="12027" width="72.6640625" style="27" customWidth="1"/>
    <col min="12028" max="12028" width="10.6640625" style="27" customWidth="1"/>
    <col min="12029" max="12029" width="8.58203125" style="27" customWidth="1"/>
    <col min="12030" max="12030" width="9" style="27" customWidth="1"/>
    <col min="12031" max="12031" width="13.4140625" style="27" customWidth="1"/>
    <col min="12032" max="12032" width="17.08203125" style="27" customWidth="1"/>
    <col min="12033" max="12033" width="13.1640625" style="27" customWidth="1"/>
    <col min="12034" max="12034" width="17.4140625" style="27" customWidth="1"/>
    <col min="12035" max="12035" width="13.08203125" style="27" customWidth="1"/>
    <col min="12036" max="12036" width="16.5" style="27" customWidth="1"/>
    <col min="12037" max="12037" width="13.1640625" style="27" customWidth="1"/>
    <col min="12038" max="12038" width="17.08203125" style="27" customWidth="1"/>
    <col min="12039" max="12039" width="91.9140625" style="27" customWidth="1"/>
    <col min="12040" max="12040" width="157.4140625" style="27" customWidth="1"/>
    <col min="12041" max="12281" width="9" style="27"/>
    <col min="12282" max="12282" width="8.9140625" style="27" customWidth="1"/>
    <col min="12283" max="12283" width="72.6640625" style="27" customWidth="1"/>
    <col min="12284" max="12284" width="10.6640625" style="27" customWidth="1"/>
    <col min="12285" max="12285" width="8.58203125" style="27" customWidth="1"/>
    <col min="12286" max="12286" width="9" style="27" customWidth="1"/>
    <col min="12287" max="12287" width="13.4140625" style="27" customWidth="1"/>
    <col min="12288" max="12288" width="17.08203125" style="27" customWidth="1"/>
    <col min="12289" max="12289" width="13.1640625" style="27" customWidth="1"/>
    <col min="12290" max="12290" width="17.4140625" style="27" customWidth="1"/>
    <col min="12291" max="12291" width="13.08203125" style="27" customWidth="1"/>
    <col min="12292" max="12292" width="16.5" style="27" customWidth="1"/>
    <col min="12293" max="12293" width="13.1640625" style="27" customWidth="1"/>
    <col min="12294" max="12294" width="17.08203125" style="27" customWidth="1"/>
    <col min="12295" max="12295" width="91.9140625" style="27" customWidth="1"/>
    <col min="12296" max="12296" width="157.4140625" style="27" customWidth="1"/>
    <col min="12297" max="12537" width="9" style="27"/>
    <col min="12538" max="12538" width="8.9140625" style="27" customWidth="1"/>
    <col min="12539" max="12539" width="72.6640625" style="27" customWidth="1"/>
    <col min="12540" max="12540" width="10.6640625" style="27" customWidth="1"/>
    <col min="12541" max="12541" width="8.58203125" style="27" customWidth="1"/>
    <col min="12542" max="12542" width="9" style="27" customWidth="1"/>
    <col min="12543" max="12543" width="13.4140625" style="27" customWidth="1"/>
    <col min="12544" max="12544" width="17.08203125" style="27" customWidth="1"/>
    <col min="12545" max="12545" width="13.1640625" style="27" customWidth="1"/>
    <col min="12546" max="12546" width="17.4140625" style="27" customWidth="1"/>
    <col min="12547" max="12547" width="13.08203125" style="27" customWidth="1"/>
    <col min="12548" max="12548" width="16.5" style="27" customWidth="1"/>
    <col min="12549" max="12549" width="13.1640625" style="27" customWidth="1"/>
    <col min="12550" max="12550" width="17.08203125" style="27" customWidth="1"/>
    <col min="12551" max="12551" width="91.9140625" style="27" customWidth="1"/>
    <col min="12552" max="12552" width="157.4140625" style="27" customWidth="1"/>
    <col min="12553" max="12793" width="9" style="27"/>
    <col min="12794" max="12794" width="8.9140625" style="27" customWidth="1"/>
    <col min="12795" max="12795" width="72.6640625" style="27" customWidth="1"/>
    <col min="12796" max="12796" width="10.6640625" style="27" customWidth="1"/>
    <col min="12797" max="12797" width="8.58203125" style="27" customWidth="1"/>
    <col min="12798" max="12798" width="9" style="27" customWidth="1"/>
    <col min="12799" max="12799" width="13.4140625" style="27" customWidth="1"/>
    <col min="12800" max="12800" width="17.08203125" style="27" customWidth="1"/>
    <col min="12801" max="12801" width="13.1640625" style="27" customWidth="1"/>
    <col min="12802" max="12802" width="17.4140625" style="27" customWidth="1"/>
    <col min="12803" max="12803" width="13.08203125" style="27" customWidth="1"/>
    <col min="12804" max="12804" width="16.5" style="27" customWidth="1"/>
    <col min="12805" max="12805" width="13.1640625" style="27" customWidth="1"/>
    <col min="12806" max="12806" width="17.08203125" style="27" customWidth="1"/>
    <col min="12807" max="12807" width="91.9140625" style="27" customWidth="1"/>
    <col min="12808" max="12808" width="157.4140625" style="27" customWidth="1"/>
    <col min="12809" max="13049" width="9" style="27"/>
    <col min="13050" max="13050" width="8.9140625" style="27" customWidth="1"/>
    <col min="13051" max="13051" width="72.6640625" style="27" customWidth="1"/>
    <col min="13052" max="13052" width="10.6640625" style="27" customWidth="1"/>
    <col min="13053" max="13053" width="8.58203125" style="27" customWidth="1"/>
    <col min="13054" max="13054" width="9" style="27" customWidth="1"/>
    <col min="13055" max="13055" width="13.4140625" style="27" customWidth="1"/>
    <col min="13056" max="13056" width="17.08203125" style="27" customWidth="1"/>
    <col min="13057" max="13057" width="13.1640625" style="27" customWidth="1"/>
    <col min="13058" max="13058" width="17.4140625" style="27" customWidth="1"/>
    <col min="13059" max="13059" width="13.08203125" style="27" customWidth="1"/>
    <col min="13060" max="13060" width="16.5" style="27" customWidth="1"/>
    <col min="13061" max="13061" width="13.1640625" style="27" customWidth="1"/>
    <col min="13062" max="13062" width="17.08203125" style="27" customWidth="1"/>
    <col min="13063" max="13063" width="91.9140625" style="27" customWidth="1"/>
    <col min="13064" max="13064" width="157.4140625" style="27" customWidth="1"/>
    <col min="13065" max="13305" width="9" style="27"/>
    <col min="13306" max="13306" width="8.9140625" style="27" customWidth="1"/>
    <col min="13307" max="13307" width="72.6640625" style="27" customWidth="1"/>
    <col min="13308" max="13308" width="10.6640625" style="27" customWidth="1"/>
    <col min="13309" max="13309" width="8.58203125" style="27" customWidth="1"/>
    <col min="13310" max="13310" width="9" style="27" customWidth="1"/>
    <col min="13311" max="13311" width="13.4140625" style="27" customWidth="1"/>
    <col min="13312" max="13312" width="17.08203125" style="27" customWidth="1"/>
    <col min="13313" max="13313" width="13.1640625" style="27" customWidth="1"/>
    <col min="13314" max="13314" width="17.4140625" style="27" customWidth="1"/>
    <col min="13315" max="13315" width="13.08203125" style="27" customWidth="1"/>
    <col min="13316" max="13316" width="16.5" style="27" customWidth="1"/>
    <col min="13317" max="13317" width="13.1640625" style="27" customWidth="1"/>
    <col min="13318" max="13318" width="17.08203125" style="27" customWidth="1"/>
    <col min="13319" max="13319" width="91.9140625" style="27" customWidth="1"/>
    <col min="13320" max="13320" width="157.4140625" style="27" customWidth="1"/>
    <col min="13321" max="13561" width="9" style="27"/>
    <col min="13562" max="13562" width="8.9140625" style="27" customWidth="1"/>
    <col min="13563" max="13563" width="72.6640625" style="27" customWidth="1"/>
    <col min="13564" max="13564" width="10.6640625" style="27" customWidth="1"/>
    <col min="13565" max="13565" width="8.58203125" style="27" customWidth="1"/>
    <col min="13566" max="13566" width="9" style="27" customWidth="1"/>
    <col min="13567" max="13567" width="13.4140625" style="27" customWidth="1"/>
    <col min="13568" max="13568" width="17.08203125" style="27" customWidth="1"/>
    <col min="13569" max="13569" width="13.1640625" style="27" customWidth="1"/>
    <col min="13570" max="13570" width="17.4140625" style="27" customWidth="1"/>
    <col min="13571" max="13571" width="13.08203125" style="27" customWidth="1"/>
    <col min="13572" max="13572" width="16.5" style="27" customWidth="1"/>
    <col min="13573" max="13573" width="13.1640625" style="27" customWidth="1"/>
    <col min="13574" max="13574" width="17.08203125" style="27" customWidth="1"/>
    <col min="13575" max="13575" width="91.9140625" style="27" customWidth="1"/>
    <col min="13576" max="13576" width="157.4140625" style="27" customWidth="1"/>
    <col min="13577" max="13817" width="9" style="27"/>
    <col min="13818" max="13818" width="8.9140625" style="27" customWidth="1"/>
    <col min="13819" max="13819" width="72.6640625" style="27" customWidth="1"/>
    <col min="13820" max="13820" width="10.6640625" style="27" customWidth="1"/>
    <col min="13821" max="13821" width="8.58203125" style="27" customWidth="1"/>
    <col min="13822" max="13822" width="9" style="27" customWidth="1"/>
    <col min="13823" max="13823" width="13.4140625" style="27" customWidth="1"/>
    <col min="13824" max="13824" width="17.08203125" style="27" customWidth="1"/>
    <col min="13825" max="13825" width="13.1640625" style="27" customWidth="1"/>
    <col min="13826" max="13826" width="17.4140625" style="27" customWidth="1"/>
    <col min="13827" max="13827" width="13.08203125" style="27" customWidth="1"/>
    <col min="13828" max="13828" width="16.5" style="27" customWidth="1"/>
    <col min="13829" max="13829" width="13.1640625" style="27" customWidth="1"/>
    <col min="13830" max="13830" width="17.08203125" style="27" customWidth="1"/>
    <col min="13831" max="13831" width="91.9140625" style="27" customWidth="1"/>
    <col min="13832" max="13832" width="157.4140625" style="27" customWidth="1"/>
    <col min="13833" max="14073" width="9" style="27"/>
    <col min="14074" max="14074" width="8.9140625" style="27" customWidth="1"/>
    <col min="14075" max="14075" width="72.6640625" style="27" customWidth="1"/>
    <col min="14076" max="14076" width="10.6640625" style="27" customWidth="1"/>
    <col min="14077" max="14077" width="8.58203125" style="27" customWidth="1"/>
    <col min="14078" max="14078" width="9" style="27" customWidth="1"/>
    <col min="14079" max="14079" width="13.4140625" style="27" customWidth="1"/>
    <col min="14080" max="14080" width="17.08203125" style="27" customWidth="1"/>
    <col min="14081" max="14081" width="13.1640625" style="27" customWidth="1"/>
    <col min="14082" max="14082" width="17.4140625" style="27" customWidth="1"/>
    <col min="14083" max="14083" width="13.08203125" style="27" customWidth="1"/>
    <col min="14084" max="14084" width="16.5" style="27" customWidth="1"/>
    <col min="14085" max="14085" width="13.1640625" style="27" customWidth="1"/>
    <col min="14086" max="14086" width="17.08203125" style="27" customWidth="1"/>
    <col min="14087" max="14087" width="91.9140625" style="27" customWidth="1"/>
    <col min="14088" max="14088" width="157.4140625" style="27" customWidth="1"/>
    <col min="14089" max="14329" width="9" style="27"/>
    <col min="14330" max="14330" width="8.9140625" style="27" customWidth="1"/>
    <col min="14331" max="14331" width="72.6640625" style="27" customWidth="1"/>
    <col min="14332" max="14332" width="10.6640625" style="27" customWidth="1"/>
    <col min="14333" max="14333" width="8.58203125" style="27" customWidth="1"/>
    <col min="14334" max="14334" width="9" style="27" customWidth="1"/>
    <col min="14335" max="14335" width="13.4140625" style="27" customWidth="1"/>
    <col min="14336" max="14336" width="17.08203125" style="27" customWidth="1"/>
    <col min="14337" max="14337" width="13.1640625" style="27" customWidth="1"/>
    <col min="14338" max="14338" width="17.4140625" style="27" customWidth="1"/>
    <col min="14339" max="14339" width="13.08203125" style="27" customWidth="1"/>
    <col min="14340" max="14340" width="16.5" style="27" customWidth="1"/>
    <col min="14341" max="14341" width="13.1640625" style="27" customWidth="1"/>
    <col min="14342" max="14342" width="17.08203125" style="27" customWidth="1"/>
    <col min="14343" max="14343" width="91.9140625" style="27" customWidth="1"/>
    <col min="14344" max="14344" width="157.4140625" style="27" customWidth="1"/>
    <col min="14345" max="14585" width="9" style="27"/>
    <col min="14586" max="14586" width="8.9140625" style="27" customWidth="1"/>
    <col min="14587" max="14587" width="72.6640625" style="27" customWidth="1"/>
    <col min="14588" max="14588" width="10.6640625" style="27" customWidth="1"/>
    <col min="14589" max="14589" width="8.58203125" style="27" customWidth="1"/>
    <col min="14590" max="14590" width="9" style="27" customWidth="1"/>
    <col min="14591" max="14591" width="13.4140625" style="27" customWidth="1"/>
    <col min="14592" max="14592" width="17.08203125" style="27" customWidth="1"/>
    <col min="14593" max="14593" width="13.1640625" style="27" customWidth="1"/>
    <col min="14594" max="14594" width="17.4140625" style="27" customWidth="1"/>
    <col min="14595" max="14595" width="13.08203125" style="27" customWidth="1"/>
    <col min="14596" max="14596" width="16.5" style="27" customWidth="1"/>
    <col min="14597" max="14597" width="13.1640625" style="27" customWidth="1"/>
    <col min="14598" max="14598" width="17.08203125" style="27" customWidth="1"/>
    <col min="14599" max="14599" width="91.9140625" style="27" customWidth="1"/>
    <col min="14600" max="14600" width="157.4140625" style="27" customWidth="1"/>
    <col min="14601" max="14841" width="9" style="27"/>
    <col min="14842" max="14842" width="8.9140625" style="27" customWidth="1"/>
    <col min="14843" max="14843" width="72.6640625" style="27" customWidth="1"/>
    <col min="14844" max="14844" width="10.6640625" style="27" customWidth="1"/>
    <col min="14845" max="14845" width="8.58203125" style="27" customWidth="1"/>
    <col min="14846" max="14846" width="9" style="27" customWidth="1"/>
    <col min="14847" max="14847" width="13.4140625" style="27" customWidth="1"/>
    <col min="14848" max="14848" width="17.08203125" style="27" customWidth="1"/>
    <col min="14849" max="14849" width="13.1640625" style="27" customWidth="1"/>
    <col min="14850" max="14850" width="17.4140625" style="27" customWidth="1"/>
    <col min="14851" max="14851" width="13.08203125" style="27" customWidth="1"/>
    <col min="14852" max="14852" width="16.5" style="27" customWidth="1"/>
    <col min="14853" max="14853" width="13.1640625" style="27" customWidth="1"/>
    <col min="14854" max="14854" width="17.08203125" style="27" customWidth="1"/>
    <col min="14855" max="14855" width="91.9140625" style="27" customWidth="1"/>
    <col min="14856" max="14856" width="157.4140625" style="27" customWidth="1"/>
    <col min="14857" max="15097" width="9" style="27"/>
    <col min="15098" max="15098" width="8.9140625" style="27" customWidth="1"/>
    <col min="15099" max="15099" width="72.6640625" style="27" customWidth="1"/>
    <col min="15100" max="15100" width="10.6640625" style="27" customWidth="1"/>
    <col min="15101" max="15101" width="8.58203125" style="27" customWidth="1"/>
    <col min="15102" max="15102" width="9" style="27" customWidth="1"/>
    <col min="15103" max="15103" width="13.4140625" style="27" customWidth="1"/>
    <col min="15104" max="15104" width="17.08203125" style="27" customWidth="1"/>
    <col min="15105" max="15105" width="13.1640625" style="27" customWidth="1"/>
    <col min="15106" max="15106" width="17.4140625" style="27" customWidth="1"/>
    <col min="15107" max="15107" width="13.08203125" style="27" customWidth="1"/>
    <col min="15108" max="15108" width="16.5" style="27" customWidth="1"/>
    <col min="15109" max="15109" width="13.1640625" style="27" customWidth="1"/>
    <col min="15110" max="15110" width="17.08203125" style="27" customWidth="1"/>
    <col min="15111" max="15111" width="91.9140625" style="27" customWidth="1"/>
    <col min="15112" max="15112" width="157.4140625" style="27" customWidth="1"/>
    <col min="15113" max="15353" width="9" style="27"/>
    <col min="15354" max="15354" width="8.9140625" style="27" customWidth="1"/>
    <col min="15355" max="15355" width="72.6640625" style="27" customWidth="1"/>
    <col min="15356" max="15356" width="10.6640625" style="27" customWidth="1"/>
    <col min="15357" max="15357" width="8.58203125" style="27" customWidth="1"/>
    <col min="15358" max="15358" width="9" style="27" customWidth="1"/>
    <col min="15359" max="15359" width="13.4140625" style="27" customWidth="1"/>
    <col min="15360" max="15360" width="17.08203125" style="27" customWidth="1"/>
    <col min="15361" max="15361" width="13.1640625" style="27" customWidth="1"/>
    <col min="15362" max="15362" width="17.4140625" style="27" customWidth="1"/>
    <col min="15363" max="15363" width="13.08203125" style="27" customWidth="1"/>
    <col min="15364" max="15364" width="16.5" style="27" customWidth="1"/>
    <col min="15365" max="15365" width="13.1640625" style="27" customWidth="1"/>
    <col min="15366" max="15366" width="17.08203125" style="27" customWidth="1"/>
    <col min="15367" max="15367" width="91.9140625" style="27" customWidth="1"/>
    <col min="15368" max="15368" width="157.4140625" style="27" customWidth="1"/>
    <col min="15369" max="15609" width="9" style="27"/>
    <col min="15610" max="15610" width="8.9140625" style="27" customWidth="1"/>
    <col min="15611" max="15611" width="72.6640625" style="27" customWidth="1"/>
    <col min="15612" max="15612" width="10.6640625" style="27" customWidth="1"/>
    <col min="15613" max="15613" width="8.58203125" style="27" customWidth="1"/>
    <col min="15614" max="15614" width="9" style="27" customWidth="1"/>
    <col min="15615" max="15615" width="13.4140625" style="27" customWidth="1"/>
    <col min="15616" max="15616" width="17.08203125" style="27" customWidth="1"/>
    <col min="15617" max="15617" width="13.1640625" style="27" customWidth="1"/>
    <col min="15618" max="15618" width="17.4140625" style="27" customWidth="1"/>
    <col min="15619" max="15619" width="13.08203125" style="27" customWidth="1"/>
    <col min="15620" max="15620" width="16.5" style="27" customWidth="1"/>
    <col min="15621" max="15621" width="13.1640625" style="27" customWidth="1"/>
    <col min="15622" max="15622" width="17.08203125" style="27" customWidth="1"/>
    <col min="15623" max="15623" width="91.9140625" style="27" customWidth="1"/>
    <col min="15624" max="15624" width="157.4140625" style="27" customWidth="1"/>
    <col min="15625" max="15865" width="9" style="27"/>
    <col min="15866" max="15866" width="8.9140625" style="27" customWidth="1"/>
    <col min="15867" max="15867" width="72.6640625" style="27" customWidth="1"/>
    <col min="15868" max="15868" width="10.6640625" style="27" customWidth="1"/>
    <col min="15869" max="15869" width="8.58203125" style="27" customWidth="1"/>
    <col min="15870" max="15870" width="9" style="27" customWidth="1"/>
    <col min="15871" max="15871" width="13.4140625" style="27" customWidth="1"/>
    <col min="15872" max="15872" width="17.08203125" style="27" customWidth="1"/>
    <col min="15873" max="15873" width="13.1640625" style="27" customWidth="1"/>
    <col min="15874" max="15874" width="17.4140625" style="27" customWidth="1"/>
    <col min="15875" max="15875" width="13.08203125" style="27" customWidth="1"/>
    <col min="15876" max="15876" width="16.5" style="27" customWidth="1"/>
    <col min="15877" max="15877" width="13.1640625" style="27" customWidth="1"/>
    <col min="15878" max="15878" width="17.08203125" style="27" customWidth="1"/>
    <col min="15879" max="15879" width="91.9140625" style="27" customWidth="1"/>
    <col min="15880" max="15880" width="157.4140625" style="27" customWidth="1"/>
    <col min="15881" max="16121" width="9" style="27"/>
    <col min="16122" max="16122" width="8.9140625" style="27" customWidth="1"/>
    <col min="16123" max="16123" width="72.6640625" style="27" customWidth="1"/>
    <col min="16124" max="16124" width="10.6640625" style="27" customWidth="1"/>
    <col min="16125" max="16125" width="8.58203125" style="27" customWidth="1"/>
    <col min="16126" max="16126" width="9" style="27" customWidth="1"/>
    <col min="16127" max="16127" width="13.4140625" style="27" customWidth="1"/>
    <col min="16128" max="16128" width="17.08203125" style="27" customWidth="1"/>
    <col min="16129" max="16129" width="13.1640625" style="27" customWidth="1"/>
    <col min="16130" max="16130" width="17.4140625" style="27" customWidth="1"/>
    <col min="16131" max="16131" width="13.08203125" style="27" customWidth="1"/>
    <col min="16132" max="16132" width="16.5" style="27" customWidth="1"/>
    <col min="16133" max="16133" width="13.1640625" style="27" customWidth="1"/>
    <col min="16134" max="16134" width="17.08203125" style="27" customWidth="1"/>
    <col min="16135" max="16135" width="91.9140625" style="27" customWidth="1"/>
    <col min="16136" max="16136" width="157.4140625" style="27" customWidth="1"/>
    <col min="16137" max="16384" width="9" style="27"/>
  </cols>
  <sheetData>
    <row r="1" spans="1:45" x14ac:dyDescent="0.35">
      <c r="A1" s="22"/>
      <c r="B1" s="22"/>
      <c r="C1" s="81" t="s">
        <v>323</v>
      </c>
      <c r="D1" s="81"/>
      <c r="E1" s="81"/>
      <c r="F1" s="81"/>
      <c r="H1" s="22"/>
      <c r="I1" s="22"/>
      <c r="J1" s="22"/>
      <c r="K1" s="22"/>
      <c r="L1" s="22"/>
      <c r="M1" s="22"/>
      <c r="N1" s="22"/>
      <c r="O1" s="15"/>
      <c r="P1" s="15"/>
      <c r="Q1" s="15"/>
      <c r="R1" s="15"/>
      <c r="S1" s="15"/>
      <c r="T1" s="15"/>
      <c r="U1" s="22"/>
      <c r="V1" s="15"/>
      <c r="W1" s="15"/>
      <c r="X1" s="15"/>
      <c r="Y1" s="22"/>
      <c r="Z1" s="22"/>
      <c r="AA1" s="22"/>
      <c r="AB1" s="22"/>
      <c r="AC1" s="22"/>
      <c r="AD1" s="22"/>
      <c r="AE1" s="22"/>
      <c r="AF1" s="22"/>
      <c r="AG1" s="22"/>
      <c r="AH1" s="22"/>
      <c r="AI1" s="22"/>
      <c r="AJ1" s="22"/>
      <c r="AK1" s="22"/>
      <c r="AM1" s="22"/>
      <c r="AN1" s="22"/>
      <c r="AO1" s="22"/>
      <c r="AP1" s="22"/>
      <c r="AQ1" s="22"/>
      <c r="AR1" s="22"/>
      <c r="AS1" s="22"/>
    </row>
    <row r="2" spans="1:45" x14ac:dyDescent="0.35">
      <c r="A2" s="22"/>
      <c r="B2" s="22"/>
      <c r="C2" s="81" t="s">
        <v>324</v>
      </c>
      <c r="D2" s="82"/>
      <c r="E2" s="82"/>
      <c r="F2" s="82"/>
      <c r="H2" s="22"/>
      <c r="I2" s="22"/>
      <c r="J2" s="22"/>
      <c r="K2" s="22"/>
      <c r="L2" s="22"/>
      <c r="M2" s="22"/>
      <c r="N2" s="22"/>
      <c r="O2" s="15"/>
      <c r="P2" s="15"/>
      <c r="Q2" s="15"/>
      <c r="R2" s="15"/>
      <c r="S2" s="15"/>
      <c r="T2" s="15"/>
      <c r="U2" s="22"/>
      <c r="V2" s="15"/>
      <c r="W2" s="15"/>
      <c r="X2" s="15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M2" s="22"/>
      <c r="AN2" s="22"/>
      <c r="AO2" s="22"/>
      <c r="AP2" s="22"/>
      <c r="AQ2" s="22"/>
      <c r="AR2" s="22"/>
      <c r="AS2" s="22"/>
    </row>
    <row r="3" spans="1:45" x14ac:dyDescent="0.35">
      <c r="A3" s="22"/>
      <c r="B3" s="22"/>
      <c r="C3" s="81" t="s">
        <v>383</v>
      </c>
      <c r="D3" s="115"/>
      <c r="E3" s="115"/>
      <c r="F3" s="115"/>
      <c r="H3" s="22"/>
      <c r="I3" s="22"/>
      <c r="J3" s="22"/>
      <c r="K3" s="22"/>
      <c r="L3" s="22"/>
      <c r="M3" s="22"/>
      <c r="N3" s="22"/>
      <c r="O3" s="113"/>
      <c r="P3" s="113"/>
      <c r="Q3" s="113"/>
      <c r="R3" s="113"/>
      <c r="S3" s="113"/>
      <c r="T3" s="113"/>
      <c r="U3" s="22"/>
      <c r="V3" s="113"/>
      <c r="W3" s="113"/>
      <c r="X3" s="113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M3" s="22"/>
      <c r="AN3" s="22"/>
      <c r="AO3" s="22"/>
      <c r="AP3" s="22"/>
      <c r="AQ3" s="22"/>
      <c r="AR3" s="22"/>
      <c r="AS3" s="22"/>
    </row>
    <row r="4" spans="1:45" ht="18" x14ac:dyDescent="0.4">
      <c r="A4" s="22"/>
      <c r="B4" s="22"/>
      <c r="C4" s="22"/>
      <c r="D4" s="22"/>
      <c r="E4" s="22"/>
      <c r="F4" s="33"/>
      <c r="H4" s="22"/>
      <c r="I4" s="22"/>
      <c r="J4" s="22"/>
      <c r="K4" s="22"/>
      <c r="L4" s="22"/>
      <c r="M4" s="22"/>
      <c r="N4" s="22"/>
      <c r="O4" s="15"/>
      <c r="P4" s="15"/>
      <c r="Q4" s="15"/>
      <c r="R4" s="15"/>
      <c r="S4" s="15"/>
      <c r="T4" s="15"/>
      <c r="U4" s="22"/>
      <c r="V4" s="15"/>
      <c r="W4" s="15"/>
      <c r="X4" s="15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M4" s="22"/>
      <c r="AN4" s="22"/>
      <c r="AO4" s="22"/>
      <c r="AP4" s="22"/>
      <c r="AQ4" s="22"/>
      <c r="AR4" s="22"/>
      <c r="AS4" s="22"/>
    </row>
    <row r="5" spans="1:45" ht="18" x14ac:dyDescent="0.4">
      <c r="A5" s="22"/>
      <c r="B5" s="22"/>
      <c r="C5" s="22"/>
      <c r="D5" s="22"/>
      <c r="E5" s="22"/>
      <c r="F5" s="5"/>
      <c r="H5" s="22"/>
      <c r="I5" s="22"/>
      <c r="J5" s="22"/>
      <c r="K5" s="22"/>
      <c r="L5" s="22"/>
      <c r="M5" s="22"/>
      <c r="N5" s="22"/>
      <c r="O5" s="15"/>
      <c r="P5" s="15"/>
      <c r="Q5" s="15"/>
      <c r="R5" s="15"/>
      <c r="S5" s="15"/>
      <c r="T5" s="15"/>
      <c r="U5" s="22"/>
      <c r="V5" s="15"/>
      <c r="W5" s="15"/>
      <c r="X5" s="15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M5" s="22"/>
      <c r="AN5" s="22"/>
      <c r="AO5" s="22"/>
      <c r="AP5" s="22"/>
      <c r="AQ5" s="22"/>
      <c r="AR5" s="22"/>
      <c r="AS5" s="22"/>
    </row>
    <row r="6" spans="1:45" ht="20.25" customHeight="1" x14ac:dyDescent="0.35">
      <c r="A6" s="232" t="s">
        <v>114</v>
      </c>
      <c r="B6" s="232"/>
      <c r="C6" s="232"/>
      <c r="D6" s="232"/>
      <c r="E6" s="232"/>
      <c r="F6" s="232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</row>
    <row r="7" spans="1:45" ht="15.75" customHeight="1" x14ac:dyDescent="0.35">
      <c r="A7" s="245" t="s">
        <v>335</v>
      </c>
      <c r="B7" s="245"/>
      <c r="C7" s="245"/>
      <c r="D7" s="245"/>
      <c r="E7" s="245"/>
      <c r="F7" s="245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22"/>
      <c r="AN7" s="22"/>
      <c r="AO7" s="22"/>
      <c r="AP7" s="22"/>
      <c r="AQ7" s="22"/>
      <c r="AR7" s="22"/>
      <c r="AS7" s="22"/>
    </row>
    <row r="8" spans="1:45" ht="9" customHeight="1" x14ac:dyDescent="0.35">
      <c r="A8" s="250"/>
      <c r="B8" s="250"/>
      <c r="C8" s="250"/>
      <c r="D8" s="250"/>
      <c r="E8" s="250"/>
      <c r="F8" s="250"/>
    </row>
    <row r="9" spans="1:45" ht="18" x14ac:dyDescent="0.35">
      <c r="A9" s="248" t="s">
        <v>367</v>
      </c>
      <c r="B9" s="248"/>
      <c r="C9" s="248"/>
      <c r="D9" s="248"/>
      <c r="E9" s="248"/>
      <c r="F9" s="248"/>
    </row>
    <row r="10" spans="1:45" x14ac:dyDescent="0.35">
      <c r="A10" s="249" t="s">
        <v>120</v>
      </c>
      <c r="B10" s="249"/>
      <c r="C10" s="249"/>
      <c r="D10" s="249"/>
      <c r="E10" s="249"/>
      <c r="F10" s="249"/>
    </row>
    <row r="11" spans="1:45" ht="15.75" customHeight="1" x14ac:dyDescent="0.35">
      <c r="A11" s="252"/>
      <c r="B11" s="252"/>
      <c r="C11" s="252"/>
      <c r="D11" s="252"/>
      <c r="E11" s="252"/>
      <c r="F11" s="252"/>
    </row>
    <row r="12" spans="1:45" x14ac:dyDescent="0.35">
      <c r="A12" s="246" t="s">
        <v>195</v>
      </c>
      <c r="B12" s="247"/>
      <c r="C12" s="247"/>
      <c r="D12" s="247"/>
      <c r="E12" s="247"/>
      <c r="F12" s="247"/>
    </row>
    <row r="13" spans="1:45" x14ac:dyDescent="0.35">
      <c r="A13" s="258" t="s">
        <v>164</v>
      </c>
      <c r="B13" s="258"/>
      <c r="C13" s="258"/>
      <c r="D13" s="258"/>
      <c r="E13" s="258"/>
      <c r="F13" s="258"/>
    </row>
    <row r="14" spans="1:45" x14ac:dyDescent="0.35">
      <c r="A14" s="27"/>
      <c r="B14" s="27"/>
      <c r="E14" s="49"/>
    </row>
    <row r="15" spans="1:45" ht="33" customHeight="1" x14ac:dyDescent="0.35">
      <c r="A15" s="254" t="s">
        <v>124</v>
      </c>
      <c r="B15" s="255" t="s">
        <v>125</v>
      </c>
      <c r="C15" s="153" t="s">
        <v>196</v>
      </c>
      <c r="D15" s="50" t="s">
        <v>197</v>
      </c>
      <c r="E15" s="50" t="s">
        <v>163</v>
      </c>
    </row>
    <row r="16" spans="1:45" ht="44.25" customHeight="1" x14ac:dyDescent="0.35">
      <c r="A16" s="254"/>
      <c r="B16" s="255"/>
      <c r="C16" s="32" t="s">
        <v>112</v>
      </c>
      <c r="D16" s="32" t="s">
        <v>112</v>
      </c>
      <c r="E16" s="32" t="s">
        <v>9</v>
      </c>
    </row>
    <row r="17" spans="1:7" x14ac:dyDescent="0.35">
      <c r="A17" s="51">
        <v>1</v>
      </c>
      <c r="B17" s="52">
        <v>2</v>
      </c>
      <c r="C17" s="51" t="s">
        <v>182</v>
      </c>
      <c r="D17" s="51" t="s">
        <v>183</v>
      </c>
      <c r="E17" s="51" t="s">
        <v>184</v>
      </c>
    </row>
    <row r="18" spans="1:7" ht="30.75" customHeight="1" x14ac:dyDescent="0.35">
      <c r="A18" s="253" t="s">
        <v>334</v>
      </c>
      <c r="B18" s="253"/>
      <c r="C18" s="60">
        <f>C19</f>
        <v>4.8595444560000001</v>
      </c>
      <c r="D18" s="60">
        <f>D19</f>
        <v>3.584539556852</v>
      </c>
      <c r="E18" s="60">
        <f>SUM(C18:D18)</f>
        <v>8.4440840128520005</v>
      </c>
    </row>
    <row r="19" spans="1:7" x14ac:dyDescent="0.35">
      <c r="A19" s="53" t="s">
        <v>126</v>
      </c>
      <c r="B19" s="45" t="s">
        <v>187</v>
      </c>
      <c r="C19" s="60">
        <f>C20+C25</f>
        <v>4.8595444560000001</v>
      </c>
      <c r="D19" s="60">
        <f>D20+D25</f>
        <v>3.584539556852</v>
      </c>
      <c r="E19" s="60">
        <f>SUM(C19:D19)</f>
        <v>8.4440840128520005</v>
      </c>
    </row>
    <row r="20" spans="1:7" x14ac:dyDescent="0.35">
      <c r="A20" s="53" t="s">
        <v>127</v>
      </c>
      <c r="B20" s="46" t="s">
        <v>141</v>
      </c>
      <c r="C20" s="60">
        <f t="shared" ref="C20:D21" si="0">C21</f>
        <v>4.3284944559999996</v>
      </c>
      <c r="D20" s="60">
        <f t="shared" si="0"/>
        <v>3.053489556852</v>
      </c>
      <c r="E20" s="60">
        <f>SUM(C20:D20)</f>
        <v>7.3819840128519996</v>
      </c>
    </row>
    <row r="21" spans="1:7" ht="31" x14ac:dyDescent="0.35">
      <c r="A21" s="53" t="s">
        <v>128</v>
      </c>
      <c r="B21" s="47" t="s">
        <v>309</v>
      </c>
      <c r="C21" s="60">
        <f t="shared" si="0"/>
        <v>4.3284944559999996</v>
      </c>
      <c r="D21" s="60">
        <f t="shared" si="0"/>
        <v>3.053489556852</v>
      </c>
      <c r="E21" s="60">
        <f>SUM(C21:D21)</f>
        <v>7.3819840128519996</v>
      </c>
    </row>
    <row r="22" spans="1:7" x14ac:dyDescent="0.35">
      <c r="A22" s="53" t="s">
        <v>142</v>
      </c>
      <c r="B22" s="48" t="s">
        <v>198</v>
      </c>
      <c r="C22" s="60">
        <v>4.3284944559999996</v>
      </c>
      <c r="D22" s="60">
        <v>3.053489556852</v>
      </c>
      <c r="E22" s="60">
        <f>SUM(C22:D22)</f>
        <v>7.3819840128519996</v>
      </c>
    </row>
    <row r="23" spans="1:7" ht="30.75" customHeight="1" x14ac:dyDescent="0.35">
      <c r="A23" s="53" t="s">
        <v>129</v>
      </c>
      <c r="B23" s="47" t="s">
        <v>312</v>
      </c>
      <c r="C23" s="60" t="s">
        <v>205</v>
      </c>
      <c r="D23" s="60" t="s">
        <v>205</v>
      </c>
      <c r="E23" s="60" t="s">
        <v>205</v>
      </c>
    </row>
    <row r="24" spans="1:7" x14ac:dyDescent="0.35">
      <c r="A24" s="53" t="s">
        <v>130</v>
      </c>
      <c r="B24" s="47" t="s">
        <v>185</v>
      </c>
      <c r="C24" s="60" t="s">
        <v>205</v>
      </c>
      <c r="D24" s="60" t="s">
        <v>205</v>
      </c>
      <c r="E24" s="60" t="s">
        <v>205</v>
      </c>
    </row>
    <row r="25" spans="1:7" x14ac:dyDescent="0.35">
      <c r="A25" s="53" t="s">
        <v>132</v>
      </c>
      <c r="B25" s="47" t="s">
        <v>319</v>
      </c>
      <c r="C25" s="60">
        <f>C27+C28</f>
        <v>0.53105000000000002</v>
      </c>
      <c r="D25" s="60">
        <f>D27+D28</f>
        <v>0.53105000000000002</v>
      </c>
      <c r="E25" s="60">
        <f>SUM(C25:D25)</f>
        <v>1.0621</v>
      </c>
    </row>
    <row r="26" spans="1:7" x14ac:dyDescent="0.35">
      <c r="A26" s="53" t="s">
        <v>145</v>
      </c>
      <c r="B26" s="47" t="s">
        <v>310</v>
      </c>
      <c r="C26" s="60">
        <f t="shared" ref="C26:D26" si="1">C27</f>
        <v>0.38467020918032802</v>
      </c>
      <c r="D26" s="60">
        <f t="shared" si="1"/>
        <v>0.38467020918032802</v>
      </c>
      <c r="E26" s="60">
        <f>SUM(C26:D26)</f>
        <v>0.76934041836065603</v>
      </c>
    </row>
    <row r="27" spans="1:7" x14ac:dyDescent="0.35">
      <c r="A27" s="53" t="s">
        <v>146</v>
      </c>
      <c r="B27" s="48" t="s">
        <v>198</v>
      </c>
      <c r="C27" s="60">
        <v>0.38467020918032802</v>
      </c>
      <c r="D27" s="60">
        <v>0.38467020918032802</v>
      </c>
      <c r="E27" s="60">
        <f>SUM(C27:D27)</f>
        <v>0.76934041836065603</v>
      </c>
    </row>
    <row r="28" spans="1:7" x14ac:dyDescent="0.35">
      <c r="A28" s="53" t="s">
        <v>148</v>
      </c>
      <c r="B28" s="47" t="s">
        <v>311</v>
      </c>
      <c r="C28" s="60">
        <v>0.14637979081967201</v>
      </c>
      <c r="D28" s="60">
        <v>0.14637979081967201</v>
      </c>
      <c r="E28" s="60">
        <f>SUM(C28:D28)</f>
        <v>0.29275958163934401</v>
      </c>
    </row>
    <row r="29" spans="1:7" x14ac:dyDescent="0.35">
      <c r="A29" s="53" t="s">
        <v>149</v>
      </c>
      <c r="B29" s="47" t="s">
        <v>178</v>
      </c>
      <c r="C29" s="60" t="s">
        <v>205</v>
      </c>
      <c r="D29" s="60" t="s">
        <v>205</v>
      </c>
      <c r="E29" s="60" t="s">
        <v>205</v>
      </c>
    </row>
    <row r="30" spans="1:7" x14ac:dyDescent="0.35">
      <c r="A30" s="53" t="s">
        <v>152</v>
      </c>
      <c r="B30" s="46" t="s">
        <v>179</v>
      </c>
      <c r="C30" s="60" t="s">
        <v>205</v>
      </c>
      <c r="D30" s="60" t="s">
        <v>205</v>
      </c>
      <c r="E30" s="60" t="s">
        <v>205</v>
      </c>
    </row>
    <row r="31" spans="1:7" x14ac:dyDescent="0.35">
      <c r="A31" s="53" t="s">
        <v>153</v>
      </c>
      <c r="B31" s="46" t="s">
        <v>154</v>
      </c>
      <c r="C31" s="60" t="s">
        <v>205</v>
      </c>
      <c r="D31" s="60" t="s">
        <v>205</v>
      </c>
      <c r="E31" s="60" t="s">
        <v>205</v>
      </c>
    </row>
    <row r="32" spans="1:7" ht="18" x14ac:dyDescent="0.4">
      <c r="A32" s="53" t="s">
        <v>155</v>
      </c>
      <c r="B32" s="47" t="s">
        <v>313</v>
      </c>
      <c r="C32" s="60" t="s">
        <v>205</v>
      </c>
      <c r="D32" s="60" t="s">
        <v>205</v>
      </c>
      <c r="E32" s="60" t="s">
        <v>205</v>
      </c>
      <c r="F32" s="28"/>
      <c r="G32" s="29"/>
    </row>
    <row r="33" spans="1:38" ht="18" x14ac:dyDescent="0.4">
      <c r="A33" s="53" t="s">
        <v>314</v>
      </c>
      <c r="B33" s="47" t="s">
        <v>315</v>
      </c>
      <c r="C33" s="60" t="s">
        <v>205</v>
      </c>
      <c r="D33" s="60" t="s">
        <v>205</v>
      </c>
      <c r="E33" s="60" t="s">
        <v>205</v>
      </c>
      <c r="F33" s="28"/>
      <c r="G33" s="29"/>
    </row>
    <row r="34" spans="1:38" x14ac:dyDescent="0.35">
      <c r="A34" s="53" t="s">
        <v>133</v>
      </c>
      <c r="B34" s="45" t="s">
        <v>186</v>
      </c>
      <c r="C34" s="60" t="s">
        <v>205</v>
      </c>
      <c r="D34" s="60" t="s">
        <v>205</v>
      </c>
      <c r="E34" s="60" t="s">
        <v>205</v>
      </c>
    </row>
    <row r="35" spans="1:38" x14ac:dyDescent="0.35">
      <c r="A35" s="53" t="s">
        <v>134</v>
      </c>
      <c r="B35" s="46" t="s">
        <v>156</v>
      </c>
      <c r="C35" s="60" t="s">
        <v>205</v>
      </c>
      <c r="D35" s="60" t="s">
        <v>205</v>
      </c>
      <c r="E35" s="60" t="s">
        <v>205</v>
      </c>
    </row>
    <row r="36" spans="1:38" x14ac:dyDescent="0.35">
      <c r="A36" s="53" t="s">
        <v>135</v>
      </c>
      <c r="B36" s="46" t="s">
        <v>157</v>
      </c>
      <c r="C36" s="60" t="s">
        <v>205</v>
      </c>
      <c r="D36" s="60" t="s">
        <v>205</v>
      </c>
      <c r="E36" s="60" t="s">
        <v>205</v>
      </c>
    </row>
    <row r="37" spans="1:38" x14ac:dyDescent="0.35">
      <c r="A37" s="53" t="s">
        <v>136</v>
      </c>
      <c r="B37" s="46" t="s">
        <v>316</v>
      </c>
      <c r="C37" s="60" t="s">
        <v>205</v>
      </c>
      <c r="D37" s="60" t="s">
        <v>205</v>
      </c>
      <c r="E37" s="60" t="s">
        <v>205</v>
      </c>
    </row>
    <row r="38" spans="1:38" x14ac:dyDescent="0.35">
      <c r="A38" s="53" t="s">
        <v>137</v>
      </c>
      <c r="B38" s="46" t="s">
        <v>158</v>
      </c>
      <c r="C38" s="60" t="s">
        <v>205</v>
      </c>
      <c r="D38" s="60" t="s">
        <v>205</v>
      </c>
      <c r="E38" s="60" t="s">
        <v>205</v>
      </c>
    </row>
    <row r="39" spans="1:38" x14ac:dyDescent="0.35">
      <c r="A39" s="53" t="s">
        <v>138</v>
      </c>
      <c r="B39" s="46" t="s">
        <v>320</v>
      </c>
      <c r="C39" s="60" t="s">
        <v>205</v>
      </c>
      <c r="D39" s="60" t="s">
        <v>205</v>
      </c>
      <c r="E39" s="60" t="s">
        <v>205</v>
      </c>
    </row>
    <row r="40" spans="1:38" x14ac:dyDescent="0.35">
      <c r="A40" s="53" t="s">
        <v>159</v>
      </c>
      <c r="B40" s="47" t="s">
        <v>321</v>
      </c>
      <c r="C40" s="60" t="s">
        <v>205</v>
      </c>
      <c r="D40" s="60" t="s">
        <v>205</v>
      </c>
      <c r="E40" s="60" t="s">
        <v>205</v>
      </c>
    </row>
    <row r="41" spans="1:38" ht="33" customHeight="1" x14ac:dyDescent="0.35">
      <c r="A41" s="53" t="s">
        <v>180</v>
      </c>
      <c r="B41" s="48" t="s">
        <v>317</v>
      </c>
      <c r="C41" s="60" t="s">
        <v>205</v>
      </c>
      <c r="D41" s="60" t="s">
        <v>205</v>
      </c>
      <c r="E41" s="60" t="s">
        <v>205</v>
      </c>
    </row>
    <row r="42" spans="1:38" x14ac:dyDescent="0.35">
      <c r="A42" s="53" t="s">
        <v>160</v>
      </c>
      <c r="B42" s="47" t="s">
        <v>322</v>
      </c>
      <c r="C42" s="60" t="s">
        <v>205</v>
      </c>
      <c r="D42" s="60" t="s">
        <v>205</v>
      </c>
      <c r="E42" s="60" t="s">
        <v>205</v>
      </c>
    </row>
    <row r="43" spans="1:38" ht="31" x14ac:dyDescent="0.35">
      <c r="A43" s="53" t="s">
        <v>181</v>
      </c>
      <c r="B43" s="48" t="s">
        <v>318</v>
      </c>
      <c r="C43" s="60" t="s">
        <v>205</v>
      </c>
      <c r="D43" s="60" t="s">
        <v>205</v>
      </c>
      <c r="E43" s="60" t="s">
        <v>205</v>
      </c>
    </row>
    <row r="44" spans="1:38" x14ac:dyDescent="0.35">
      <c r="A44" s="53" t="s">
        <v>139</v>
      </c>
      <c r="B44" s="46" t="s">
        <v>161</v>
      </c>
      <c r="C44" s="60" t="s">
        <v>205</v>
      </c>
      <c r="D44" s="60" t="s">
        <v>205</v>
      </c>
      <c r="E44" s="60" t="s">
        <v>205</v>
      </c>
    </row>
    <row r="45" spans="1:38" x14ac:dyDescent="0.35">
      <c r="A45" s="53" t="s">
        <v>140</v>
      </c>
      <c r="B45" s="46" t="s">
        <v>162</v>
      </c>
      <c r="C45" s="60" t="s">
        <v>205</v>
      </c>
      <c r="D45" s="60" t="s">
        <v>205</v>
      </c>
      <c r="E45" s="60" t="s">
        <v>205</v>
      </c>
    </row>
    <row r="46" spans="1:38" ht="30" customHeight="1" x14ac:dyDescent="0.35"/>
    <row r="47" spans="1:38" ht="86" customHeight="1" x14ac:dyDescent="0.35">
      <c r="A47" s="259" t="s">
        <v>378</v>
      </c>
      <c r="B47" s="259"/>
      <c r="C47" s="259"/>
      <c r="D47" s="259"/>
      <c r="E47" s="259"/>
      <c r="F47" s="192"/>
      <c r="G47" s="54"/>
      <c r="H47" s="54"/>
      <c r="I47" s="54"/>
      <c r="J47" s="54"/>
      <c r="K47" s="54"/>
      <c r="L47" s="54"/>
      <c r="M47" s="54"/>
      <c r="N47" s="54"/>
      <c r="O47" s="54"/>
      <c r="P47" s="54"/>
      <c r="Q47" s="54"/>
      <c r="R47" s="54"/>
      <c r="S47" s="54"/>
      <c r="T47" s="54"/>
      <c r="U47" s="54"/>
      <c r="V47" s="54"/>
      <c r="W47" s="54"/>
      <c r="X47" s="54"/>
      <c r="Y47" s="54"/>
      <c r="Z47" s="54"/>
      <c r="AA47" s="54"/>
      <c r="AB47" s="54"/>
      <c r="AC47" s="54"/>
      <c r="AD47" s="54"/>
      <c r="AE47" s="54"/>
      <c r="AF47" s="54"/>
      <c r="AG47" s="54"/>
      <c r="AH47" s="54"/>
      <c r="AI47" s="54"/>
      <c r="AJ47" s="54"/>
      <c r="AK47" s="54"/>
      <c r="AL47" s="54"/>
    </row>
    <row r="48" spans="1:38" ht="53.25" customHeight="1" x14ac:dyDescent="0.35">
      <c r="A48" s="257"/>
      <c r="B48" s="257"/>
      <c r="C48" s="257"/>
      <c r="D48" s="257"/>
      <c r="E48" s="257"/>
      <c r="F48" s="257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</row>
    <row r="49" spans="1:36" ht="48.75" customHeight="1" x14ac:dyDescent="0.35">
      <c r="A49" s="257"/>
      <c r="B49" s="257"/>
      <c r="C49" s="257"/>
      <c r="D49" s="257"/>
      <c r="E49" s="257"/>
      <c r="F49" s="257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43"/>
      <c r="AJ49" s="43"/>
    </row>
    <row r="50" spans="1:36" ht="144" customHeight="1" x14ac:dyDescent="0.35">
      <c r="A50" s="256"/>
      <c r="B50" s="256"/>
      <c r="C50" s="256"/>
      <c r="D50" s="256"/>
      <c r="E50" s="256"/>
      <c r="F50" s="256"/>
      <c r="G50" s="43"/>
    </row>
    <row r="51" spans="1:36" ht="132" customHeight="1" x14ac:dyDescent="0.35">
      <c r="A51" s="251"/>
      <c r="B51" s="251"/>
      <c r="C51" s="251"/>
      <c r="D51" s="251"/>
      <c r="E51" s="251"/>
      <c r="F51" s="251"/>
    </row>
  </sheetData>
  <mergeCells count="16">
    <mergeCell ref="A51:F51"/>
    <mergeCell ref="A11:F11"/>
    <mergeCell ref="A18:B18"/>
    <mergeCell ref="A15:A16"/>
    <mergeCell ref="B15:B16"/>
    <mergeCell ref="A50:F50"/>
    <mergeCell ref="A48:F48"/>
    <mergeCell ref="A49:F49"/>
    <mergeCell ref="A13:F13"/>
    <mergeCell ref="A47:E47"/>
    <mergeCell ref="A6:F6"/>
    <mergeCell ref="A7:F7"/>
    <mergeCell ref="A12:F12"/>
    <mergeCell ref="A9:F9"/>
    <mergeCell ref="A10:F10"/>
    <mergeCell ref="A8:F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64" orientation="portrait" horizontalDpi="4294967295" verticalDpi="4294967295" r:id="rId1"/>
  <headerFooter>
    <oddHeader>&amp;C&amp;P</oddHeader>
  </headerFooter>
  <rowBreaks count="1" manualBreakCount="1">
    <brk id="5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Y78"/>
  <sheetViews>
    <sheetView tabSelected="1" view="pageBreakPreview" zoomScale="60" zoomScaleNormal="55" zoomScalePageLayoutView="55" workbookViewId="0">
      <selection activeCell="B16" sqref="B16"/>
    </sheetView>
  </sheetViews>
  <sheetFormatPr defaultColWidth="9" defaultRowHeight="15.5" x14ac:dyDescent="0.35"/>
  <cols>
    <col min="1" max="1" width="10.58203125" style="15" customWidth="1"/>
    <col min="2" max="2" width="32.9140625" style="15" customWidth="1"/>
    <col min="3" max="3" width="18" style="15" customWidth="1"/>
    <col min="4" max="4" width="9.6640625" style="15" customWidth="1"/>
    <col min="5" max="5" width="12.58203125" style="15" customWidth="1"/>
    <col min="6" max="6" width="7.58203125" style="15" customWidth="1"/>
    <col min="7" max="7" width="11.6640625" style="15" customWidth="1"/>
    <col min="8" max="8" width="7.58203125" style="15" customWidth="1"/>
    <col min="9" max="9" width="17.58203125" style="15" customWidth="1"/>
    <col min="10" max="10" width="18.1640625" style="15" customWidth="1"/>
    <col min="11" max="11" width="9" style="15" customWidth="1"/>
    <col min="12" max="12" width="6.08203125" style="15" customWidth="1"/>
    <col min="13" max="13" width="10" style="15" customWidth="1"/>
    <col min="14" max="14" width="12.08203125" style="15" customWidth="1"/>
    <col min="15" max="15" width="7.9140625" style="15" customWidth="1"/>
    <col min="16" max="17" width="7.1640625" style="15" customWidth="1"/>
    <col min="18" max="18" width="8.6640625" style="15" customWidth="1"/>
    <col min="19" max="19" width="11.5" style="15" customWidth="1"/>
    <col min="20" max="20" width="7.1640625" style="15" customWidth="1"/>
    <col min="21" max="21" width="8.1640625" style="15" customWidth="1"/>
    <col min="22" max="22" width="6.08203125" style="15" customWidth="1"/>
    <col min="23" max="23" width="9.5" style="15" customWidth="1"/>
    <col min="24" max="24" width="11.1640625" style="15" customWidth="1"/>
    <col min="25" max="25" width="7.4140625" style="15" customWidth="1"/>
    <col min="26" max="16384" width="9" style="1"/>
  </cols>
  <sheetData>
    <row r="1" spans="1:25" s="142" customFormat="1" ht="26.4" customHeight="1" x14ac:dyDescent="0.35">
      <c r="A1" s="140"/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3" t="s">
        <v>333</v>
      </c>
      <c r="P1" s="141"/>
      <c r="Q1" s="141"/>
      <c r="R1" s="141"/>
      <c r="S1" s="141"/>
      <c r="T1" s="141"/>
      <c r="U1" s="141"/>
    </row>
    <row r="2" spans="1:25" s="142" customFormat="1" ht="26.4" customHeight="1" x14ac:dyDescent="0.35">
      <c r="A2" s="140"/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140"/>
      <c r="M2" s="140"/>
      <c r="N2" s="143" t="s">
        <v>324</v>
      </c>
      <c r="P2" s="100"/>
      <c r="Q2" s="100"/>
      <c r="R2" s="100"/>
      <c r="S2" s="100"/>
      <c r="T2" s="100"/>
      <c r="U2" s="100"/>
    </row>
    <row r="3" spans="1:25" s="142" customFormat="1" ht="26.4" customHeight="1" x14ac:dyDescent="0.35">
      <c r="A3" s="140"/>
      <c r="B3" s="140"/>
      <c r="C3" s="140"/>
      <c r="D3" s="140"/>
      <c r="E3" s="140"/>
      <c r="F3" s="140"/>
      <c r="G3" s="140"/>
      <c r="H3" s="140"/>
      <c r="I3" s="140"/>
      <c r="J3" s="140"/>
      <c r="K3" s="140"/>
      <c r="L3" s="140"/>
      <c r="M3" s="140"/>
      <c r="N3" s="143" t="s">
        <v>383</v>
      </c>
      <c r="P3" s="140"/>
      <c r="Q3" s="140"/>
      <c r="R3" s="140"/>
      <c r="S3" s="140"/>
      <c r="T3" s="140"/>
      <c r="U3" s="140"/>
    </row>
    <row r="4" spans="1:25" s="22" customFormat="1" ht="18" x14ac:dyDescent="0.4">
      <c r="A4" s="113"/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01"/>
      <c r="Q4" s="113"/>
      <c r="R4" s="113"/>
      <c r="S4" s="113"/>
      <c r="T4" s="113"/>
      <c r="U4" s="113"/>
      <c r="V4" s="113"/>
      <c r="W4" s="113"/>
      <c r="X4" s="113"/>
      <c r="Y4" s="113"/>
    </row>
    <row r="5" spans="1:25" s="20" customFormat="1" ht="17.5" x14ac:dyDescent="0.35">
      <c r="A5" s="195" t="s">
        <v>117</v>
      </c>
      <c r="B5" s="195"/>
      <c r="C5" s="195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5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</row>
    <row r="6" spans="1:25" ht="17.5" x14ac:dyDescent="0.35">
      <c r="A6" s="196" t="s">
        <v>118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196"/>
      <c r="N6" s="196"/>
      <c r="O6" s="196"/>
      <c r="P6" s="196"/>
      <c r="Q6" s="196"/>
      <c r="R6" s="196"/>
      <c r="S6" s="196"/>
      <c r="T6" s="196"/>
      <c r="U6" s="196"/>
      <c r="V6" s="196"/>
      <c r="W6" s="196"/>
      <c r="X6" s="196"/>
      <c r="Y6" s="196"/>
    </row>
    <row r="7" spans="1:25" s="20" customFormat="1" ht="18" x14ac:dyDescent="0.35">
      <c r="A7" s="21"/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3"/>
      <c r="V7" s="23"/>
      <c r="W7" s="23"/>
      <c r="X7" s="23"/>
      <c r="Y7" s="23"/>
    </row>
    <row r="8" spans="1:25" ht="18" x14ac:dyDescent="0.35">
      <c r="A8" s="197" t="s">
        <v>367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</row>
    <row r="9" spans="1:25" ht="18.75" customHeight="1" x14ac:dyDescent="0.35">
      <c r="A9" s="198" t="s">
        <v>120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</row>
    <row r="11" spans="1:25" ht="78.75" customHeight="1" x14ac:dyDescent="0.35">
      <c r="A11" s="199" t="s">
        <v>55</v>
      </c>
      <c r="B11" s="199" t="s">
        <v>123</v>
      </c>
      <c r="C11" s="199" t="s">
        <v>305</v>
      </c>
      <c r="D11" s="202" t="s">
        <v>56</v>
      </c>
      <c r="E11" s="199" t="s">
        <v>58</v>
      </c>
      <c r="F11" s="199" t="s">
        <v>8</v>
      </c>
      <c r="G11" s="199"/>
      <c r="H11" s="199"/>
      <c r="I11" s="199" t="s">
        <v>21</v>
      </c>
      <c r="J11" s="199" t="s">
        <v>20</v>
      </c>
      <c r="K11" s="199" t="s">
        <v>19</v>
      </c>
      <c r="L11" s="199"/>
      <c r="M11" s="199"/>
      <c r="N11" s="199"/>
      <c r="O11" s="199"/>
      <c r="P11" s="199"/>
      <c r="Q11" s="199"/>
      <c r="R11" s="199"/>
      <c r="S11" s="199"/>
      <c r="T11" s="199"/>
      <c r="U11" s="199"/>
      <c r="V11" s="199"/>
      <c r="W11" s="199"/>
      <c r="X11" s="199"/>
      <c r="Y11" s="199"/>
    </row>
    <row r="12" spans="1:25" ht="47.4" customHeight="1" x14ac:dyDescent="0.35">
      <c r="A12" s="199"/>
      <c r="B12" s="199"/>
      <c r="C12" s="199"/>
      <c r="D12" s="202"/>
      <c r="E12" s="199"/>
      <c r="F12" s="199" t="s">
        <v>9</v>
      </c>
      <c r="G12" s="199"/>
      <c r="H12" s="199"/>
      <c r="I12" s="199"/>
      <c r="J12" s="199"/>
      <c r="K12" s="199" t="s">
        <v>188</v>
      </c>
      <c r="L12" s="199"/>
      <c r="M12" s="199"/>
      <c r="N12" s="199"/>
      <c r="O12" s="199"/>
      <c r="P12" s="199" t="s">
        <v>189</v>
      </c>
      <c r="Q12" s="199"/>
      <c r="R12" s="199"/>
      <c r="S12" s="199"/>
      <c r="T12" s="199"/>
      <c r="U12" s="199" t="s">
        <v>122</v>
      </c>
      <c r="V12" s="199"/>
      <c r="W12" s="199"/>
      <c r="X12" s="199"/>
      <c r="Y12" s="199"/>
    </row>
    <row r="13" spans="1:25" ht="186" customHeight="1" x14ac:dyDescent="0.35">
      <c r="A13" s="199"/>
      <c r="B13" s="199"/>
      <c r="C13" s="199"/>
      <c r="D13" s="202"/>
      <c r="E13" s="147" t="s">
        <v>106</v>
      </c>
      <c r="F13" s="147" t="s">
        <v>107</v>
      </c>
      <c r="G13" s="147" t="s">
        <v>5</v>
      </c>
      <c r="H13" s="147" t="s">
        <v>4</v>
      </c>
      <c r="I13" s="147" t="s">
        <v>9</v>
      </c>
      <c r="J13" s="147" t="s">
        <v>286</v>
      </c>
      <c r="K13" s="147" t="s">
        <v>14</v>
      </c>
      <c r="L13" s="147" t="s">
        <v>12</v>
      </c>
      <c r="M13" s="147" t="s">
        <v>111</v>
      </c>
      <c r="N13" s="147" t="s">
        <v>110</v>
      </c>
      <c r="O13" s="147" t="s">
        <v>13</v>
      </c>
      <c r="P13" s="147" t="s">
        <v>14</v>
      </c>
      <c r="Q13" s="147" t="s">
        <v>12</v>
      </c>
      <c r="R13" s="147" t="s">
        <v>111</v>
      </c>
      <c r="S13" s="147" t="s">
        <v>110</v>
      </c>
      <c r="T13" s="147" t="s">
        <v>13</v>
      </c>
      <c r="U13" s="147" t="s">
        <v>14</v>
      </c>
      <c r="V13" s="147" t="s">
        <v>12</v>
      </c>
      <c r="W13" s="147" t="s">
        <v>111</v>
      </c>
      <c r="X13" s="147" t="s">
        <v>110</v>
      </c>
      <c r="Y13" s="147" t="s">
        <v>13</v>
      </c>
    </row>
    <row r="14" spans="1:25" ht="19.5" customHeight="1" x14ac:dyDescent="0.35">
      <c r="A14" s="146">
        <v>1</v>
      </c>
      <c r="B14" s="146">
        <v>2</v>
      </c>
      <c r="C14" s="146">
        <v>3</v>
      </c>
      <c r="D14" s="146">
        <v>4</v>
      </c>
      <c r="E14" s="146">
        <v>5</v>
      </c>
      <c r="F14" s="146">
        <v>6</v>
      </c>
      <c r="G14" s="146">
        <v>7</v>
      </c>
      <c r="H14" s="146">
        <v>8</v>
      </c>
      <c r="I14" s="146">
        <v>9</v>
      </c>
      <c r="J14" s="146">
        <v>10</v>
      </c>
      <c r="K14" s="18" t="s">
        <v>165</v>
      </c>
      <c r="L14" s="18" t="s">
        <v>166</v>
      </c>
      <c r="M14" s="18" t="s">
        <v>167</v>
      </c>
      <c r="N14" s="18" t="s">
        <v>168</v>
      </c>
      <c r="O14" s="18" t="s">
        <v>169</v>
      </c>
      <c r="P14" s="18" t="s">
        <v>170</v>
      </c>
      <c r="Q14" s="18" t="s">
        <v>171</v>
      </c>
      <c r="R14" s="18" t="s">
        <v>172</v>
      </c>
      <c r="S14" s="18" t="s">
        <v>173</v>
      </c>
      <c r="T14" s="18" t="s">
        <v>174</v>
      </c>
      <c r="U14" s="146">
        <v>12</v>
      </c>
      <c r="V14" s="146">
        <v>13</v>
      </c>
      <c r="W14" s="146">
        <v>14</v>
      </c>
      <c r="X14" s="146">
        <v>15</v>
      </c>
      <c r="Y14" s="146">
        <v>16</v>
      </c>
    </row>
    <row r="15" spans="1:25" s="22" customFormat="1" ht="31" x14ac:dyDescent="0.35">
      <c r="A15" s="154" t="s">
        <v>206</v>
      </c>
      <c r="B15" s="155" t="s">
        <v>207</v>
      </c>
      <c r="C15" s="156" t="s">
        <v>284</v>
      </c>
      <c r="D15" s="156" t="s">
        <v>285</v>
      </c>
      <c r="E15" s="156" t="s">
        <v>285</v>
      </c>
      <c r="F15" s="156" t="s">
        <v>285</v>
      </c>
      <c r="G15" s="156" t="s">
        <v>285</v>
      </c>
      <c r="H15" s="156" t="s">
        <v>285</v>
      </c>
      <c r="I15" s="157">
        <f>SUM(I16:I21)</f>
        <v>9.9640191351653602</v>
      </c>
      <c r="J15" s="157">
        <f>SUM(J16:J21)</f>
        <v>9.9640191351653602</v>
      </c>
      <c r="K15" s="157">
        <f>SUM(K16:K21)</f>
        <v>5.7342624580799999</v>
      </c>
      <c r="L15" s="156" t="s">
        <v>285</v>
      </c>
      <c r="M15" s="156" t="s">
        <v>285</v>
      </c>
      <c r="N15" s="157">
        <f>SUM(N16:N21)</f>
        <v>5.7342624580799999</v>
      </c>
      <c r="O15" s="156" t="s">
        <v>285</v>
      </c>
      <c r="P15" s="157">
        <f>SUM(P16:P21)</f>
        <v>4.2297566770853603</v>
      </c>
      <c r="Q15" s="156" t="s">
        <v>285</v>
      </c>
      <c r="R15" s="156" t="s">
        <v>285</v>
      </c>
      <c r="S15" s="157">
        <f>SUM(S16:S21)</f>
        <v>4.2297566770853603</v>
      </c>
      <c r="T15" s="156" t="s">
        <v>285</v>
      </c>
      <c r="U15" s="157">
        <f>SUM(U16:U21)</f>
        <v>9.9640191351653602</v>
      </c>
      <c r="V15" s="156" t="s">
        <v>285</v>
      </c>
      <c r="W15" s="156" t="s">
        <v>285</v>
      </c>
      <c r="X15" s="157">
        <f>SUM(X16:X21)</f>
        <v>9.9640191351653602</v>
      </c>
      <c r="Y15" s="156" t="s">
        <v>285</v>
      </c>
    </row>
    <row r="16" spans="1:25" s="22" customFormat="1" ht="31" x14ac:dyDescent="0.35">
      <c r="A16" s="154" t="s">
        <v>208</v>
      </c>
      <c r="B16" s="155" t="s">
        <v>209</v>
      </c>
      <c r="C16" s="156" t="s">
        <v>284</v>
      </c>
      <c r="D16" s="156" t="s">
        <v>285</v>
      </c>
      <c r="E16" s="156" t="s">
        <v>285</v>
      </c>
      <c r="F16" s="156" t="s">
        <v>285</v>
      </c>
      <c r="G16" s="156" t="s">
        <v>285</v>
      </c>
      <c r="H16" s="156" t="s">
        <v>285</v>
      </c>
      <c r="I16" s="157" t="s">
        <v>285</v>
      </c>
      <c r="J16" s="157" t="s">
        <v>285</v>
      </c>
      <c r="K16" s="156" t="s">
        <v>285</v>
      </c>
      <c r="L16" s="156" t="s">
        <v>285</v>
      </c>
      <c r="M16" s="156" t="s">
        <v>285</v>
      </c>
      <c r="N16" s="156" t="s">
        <v>285</v>
      </c>
      <c r="O16" s="156" t="s">
        <v>285</v>
      </c>
      <c r="P16" s="156" t="s">
        <v>285</v>
      </c>
      <c r="Q16" s="156" t="s">
        <v>285</v>
      </c>
      <c r="R16" s="156" t="s">
        <v>285</v>
      </c>
      <c r="S16" s="156" t="s">
        <v>285</v>
      </c>
      <c r="T16" s="156" t="s">
        <v>285</v>
      </c>
      <c r="U16" s="156" t="s">
        <v>285</v>
      </c>
      <c r="V16" s="156" t="s">
        <v>285</v>
      </c>
      <c r="W16" s="156" t="s">
        <v>285</v>
      </c>
      <c r="X16" s="156" t="s">
        <v>285</v>
      </c>
      <c r="Y16" s="156" t="s">
        <v>285</v>
      </c>
    </row>
    <row r="17" spans="1:25" s="22" customFormat="1" ht="31.25" customHeight="1" x14ac:dyDescent="0.35">
      <c r="A17" s="154" t="s">
        <v>210</v>
      </c>
      <c r="B17" s="155" t="s">
        <v>211</v>
      </c>
      <c r="C17" s="156" t="s">
        <v>284</v>
      </c>
      <c r="D17" s="156" t="s">
        <v>285</v>
      </c>
      <c r="E17" s="156" t="s">
        <v>285</v>
      </c>
      <c r="F17" s="156" t="s">
        <v>285</v>
      </c>
      <c r="G17" s="156" t="s">
        <v>285</v>
      </c>
      <c r="H17" s="156" t="s">
        <v>285</v>
      </c>
      <c r="I17" s="157">
        <f>SUM(I43)</f>
        <v>9.9640191351653602</v>
      </c>
      <c r="J17" s="157">
        <f>SUM(J43)</f>
        <v>9.9640191351653602</v>
      </c>
      <c r="K17" s="157">
        <f t="shared" ref="K17:P17" si="0">K43</f>
        <v>5.7342624580799999</v>
      </c>
      <c r="L17" s="157" t="str">
        <f t="shared" si="0"/>
        <v>нд</v>
      </c>
      <c r="M17" s="157" t="str">
        <f t="shared" si="0"/>
        <v>нд</v>
      </c>
      <c r="N17" s="157">
        <f t="shared" si="0"/>
        <v>5.7342624580799999</v>
      </c>
      <c r="O17" s="157" t="str">
        <f t="shared" si="0"/>
        <v>нд</v>
      </c>
      <c r="P17" s="157">
        <f t="shared" si="0"/>
        <v>4.2297566770853603</v>
      </c>
      <c r="Q17" s="156" t="s">
        <v>285</v>
      </c>
      <c r="R17" s="156" t="s">
        <v>285</v>
      </c>
      <c r="S17" s="157">
        <f>S43</f>
        <v>4.2297566770853603</v>
      </c>
      <c r="T17" s="156" t="s">
        <v>285</v>
      </c>
      <c r="U17" s="157">
        <f>U43</f>
        <v>9.9640191351653602</v>
      </c>
      <c r="V17" s="156" t="s">
        <v>285</v>
      </c>
      <c r="W17" s="156" t="s">
        <v>285</v>
      </c>
      <c r="X17" s="157">
        <f>X43</f>
        <v>9.9640191351653602</v>
      </c>
      <c r="Y17" s="156" t="s">
        <v>285</v>
      </c>
    </row>
    <row r="18" spans="1:25" s="22" customFormat="1" ht="77.5" x14ac:dyDescent="0.35">
      <c r="A18" s="154" t="s">
        <v>212</v>
      </c>
      <c r="B18" s="155" t="s">
        <v>213</v>
      </c>
      <c r="C18" s="156" t="s">
        <v>284</v>
      </c>
      <c r="D18" s="156" t="s">
        <v>285</v>
      </c>
      <c r="E18" s="156" t="s">
        <v>285</v>
      </c>
      <c r="F18" s="156" t="s">
        <v>285</v>
      </c>
      <c r="G18" s="156" t="s">
        <v>285</v>
      </c>
      <c r="H18" s="156" t="s">
        <v>285</v>
      </c>
      <c r="I18" s="157" t="s">
        <v>285</v>
      </c>
      <c r="J18" s="157" t="s">
        <v>285</v>
      </c>
      <c r="K18" s="156" t="s">
        <v>285</v>
      </c>
      <c r="L18" s="156" t="s">
        <v>285</v>
      </c>
      <c r="M18" s="156" t="s">
        <v>285</v>
      </c>
      <c r="N18" s="156" t="s">
        <v>285</v>
      </c>
      <c r="O18" s="156" t="s">
        <v>285</v>
      </c>
      <c r="P18" s="156" t="s">
        <v>285</v>
      </c>
      <c r="Q18" s="156" t="s">
        <v>285</v>
      </c>
      <c r="R18" s="156" t="s">
        <v>285</v>
      </c>
      <c r="S18" s="156" t="s">
        <v>285</v>
      </c>
      <c r="T18" s="156" t="s">
        <v>285</v>
      </c>
      <c r="U18" s="156" t="s">
        <v>285</v>
      </c>
      <c r="V18" s="156" t="s">
        <v>285</v>
      </c>
      <c r="W18" s="156" t="s">
        <v>285</v>
      </c>
      <c r="X18" s="156" t="s">
        <v>285</v>
      </c>
      <c r="Y18" s="156" t="s">
        <v>285</v>
      </c>
    </row>
    <row r="19" spans="1:25" s="22" customFormat="1" ht="46.5" x14ac:dyDescent="0.35">
      <c r="A19" s="154" t="s">
        <v>214</v>
      </c>
      <c r="B19" s="155" t="s">
        <v>215</v>
      </c>
      <c r="C19" s="156" t="s">
        <v>284</v>
      </c>
      <c r="D19" s="156" t="s">
        <v>285</v>
      </c>
      <c r="E19" s="156" t="s">
        <v>285</v>
      </c>
      <c r="F19" s="156" t="s">
        <v>285</v>
      </c>
      <c r="G19" s="156" t="s">
        <v>285</v>
      </c>
      <c r="H19" s="156" t="s">
        <v>285</v>
      </c>
      <c r="I19" s="157" t="s">
        <v>285</v>
      </c>
      <c r="J19" s="157" t="s">
        <v>285</v>
      </c>
      <c r="K19" s="156" t="s">
        <v>285</v>
      </c>
      <c r="L19" s="156" t="s">
        <v>285</v>
      </c>
      <c r="M19" s="156" t="s">
        <v>285</v>
      </c>
      <c r="N19" s="156" t="s">
        <v>285</v>
      </c>
      <c r="O19" s="156" t="s">
        <v>285</v>
      </c>
      <c r="P19" s="156" t="s">
        <v>285</v>
      </c>
      <c r="Q19" s="156" t="s">
        <v>285</v>
      </c>
      <c r="R19" s="156" t="s">
        <v>285</v>
      </c>
      <c r="S19" s="156" t="s">
        <v>285</v>
      </c>
      <c r="T19" s="156" t="s">
        <v>285</v>
      </c>
      <c r="U19" s="156" t="s">
        <v>285</v>
      </c>
      <c r="V19" s="156" t="s">
        <v>285</v>
      </c>
      <c r="W19" s="156" t="s">
        <v>285</v>
      </c>
      <c r="X19" s="156" t="s">
        <v>285</v>
      </c>
      <c r="Y19" s="156" t="s">
        <v>285</v>
      </c>
    </row>
    <row r="20" spans="1:25" s="22" customFormat="1" ht="46.5" x14ac:dyDescent="0.35">
      <c r="A20" s="154" t="s">
        <v>216</v>
      </c>
      <c r="B20" s="155" t="s">
        <v>217</v>
      </c>
      <c r="C20" s="156" t="s">
        <v>284</v>
      </c>
      <c r="D20" s="156" t="s">
        <v>285</v>
      </c>
      <c r="E20" s="156" t="s">
        <v>285</v>
      </c>
      <c r="F20" s="156" t="s">
        <v>285</v>
      </c>
      <c r="G20" s="156" t="s">
        <v>285</v>
      </c>
      <c r="H20" s="156" t="s">
        <v>285</v>
      </c>
      <c r="I20" s="157" t="s">
        <v>285</v>
      </c>
      <c r="J20" s="157" t="s">
        <v>285</v>
      </c>
      <c r="K20" s="156" t="s">
        <v>285</v>
      </c>
      <c r="L20" s="156" t="s">
        <v>285</v>
      </c>
      <c r="M20" s="156" t="s">
        <v>285</v>
      </c>
      <c r="N20" s="156" t="s">
        <v>285</v>
      </c>
      <c r="O20" s="156" t="s">
        <v>285</v>
      </c>
      <c r="P20" s="156" t="s">
        <v>285</v>
      </c>
      <c r="Q20" s="156" t="s">
        <v>285</v>
      </c>
      <c r="R20" s="156" t="s">
        <v>285</v>
      </c>
      <c r="S20" s="156" t="s">
        <v>285</v>
      </c>
      <c r="T20" s="156" t="s">
        <v>285</v>
      </c>
      <c r="U20" s="156" t="s">
        <v>285</v>
      </c>
      <c r="V20" s="156" t="s">
        <v>285</v>
      </c>
      <c r="W20" s="156" t="s">
        <v>285</v>
      </c>
      <c r="X20" s="156" t="s">
        <v>285</v>
      </c>
      <c r="Y20" s="156" t="s">
        <v>285</v>
      </c>
    </row>
    <row r="21" spans="1:25" s="22" customFormat="1" ht="31" x14ac:dyDescent="0.35">
      <c r="A21" s="154" t="s">
        <v>218</v>
      </c>
      <c r="B21" s="155" t="s">
        <v>219</v>
      </c>
      <c r="C21" s="156" t="s">
        <v>284</v>
      </c>
      <c r="D21" s="156" t="s">
        <v>285</v>
      </c>
      <c r="E21" s="156" t="s">
        <v>285</v>
      </c>
      <c r="F21" s="156" t="s">
        <v>285</v>
      </c>
      <c r="G21" s="156" t="s">
        <v>285</v>
      </c>
      <c r="H21" s="156" t="s">
        <v>285</v>
      </c>
      <c r="I21" s="157" t="s">
        <v>285</v>
      </c>
      <c r="J21" s="157" t="s">
        <v>285</v>
      </c>
      <c r="K21" s="156" t="s">
        <v>285</v>
      </c>
      <c r="L21" s="156" t="s">
        <v>285</v>
      </c>
      <c r="M21" s="156" t="s">
        <v>285</v>
      </c>
      <c r="N21" s="156" t="s">
        <v>285</v>
      </c>
      <c r="O21" s="156" t="s">
        <v>285</v>
      </c>
      <c r="P21" s="156" t="s">
        <v>285</v>
      </c>
      <c r="Q21" s="156" t="s">
        <v>285</v>
      </c>
      <c r="R21" s="156" t="s">
        <v>285</v>
      </c>
      <c r="S21" s="156" t="s">
        <v>285</v>
      </c>
      <c r="T21" s="156" t="s">
        <v>285</v>
      </c>
      <c r="U21" s="156" t="s">
        <v>285</v>
      </c>
      <c r="V21" s="156" t="s">
        <v>285</v>
      </c>
      <c r="W21" s="156" t="s">
        <v>285</v>
      </c>
      <c r="X21" s="156" t="s">
        <v>285</v>
      </c>
      <c r="Y21" s="156" t="s">
        <v>285</v>
      </c>
    </row>
    <row r="22" spans="1:25" s="22" customFormat="1" ht="31.25" customHeight="1" x14ac:dyDescent="0.35">
      <c r="A22" s="154" t="s">
        <v>220</v>
      </c>
      <c r="B22" s="155" t="s">
        <v>195</v>
      </c>
      <c r="C22" s="156" t="s">
        <v>284</v>
      </c>
      <c r="D22" s="156" t="s">
        <v>285</v>
      </c>
      <c r="E22" s="156" t="s">
        <v>285</v>
      </c>
      <c r="F22" s="156" t="s">
        <v>285</v>
      </c>
      <c r="G22" s="156" t="s">
        <v>285</v>
      </c>
      <c r="H22" s="156" t="s">
        <v>285</v>
      </c>
      <c r="I22" s="157">
        <f>I17</f>
        <v>9.9640191351653602</v>
      </c>
      <c r="J22" s="157">
        <f>J17</f>
        <v>9.9640191351653602</v>
      </c>
      <c r="K22" s="157">
        <f>K17</f>
        <v>5.7342624580799999</v>
      </c>
      <c r="L22" s="157" t="s">
        <v>285</v>
      </c>
      <c r="M22" s="157" t="s">
        <v>285</v>
      </c>
      <c r="N22" s="157">
        <f>N17</f>
        <v>5.7342624580799999</v>
      </c>
      <c r="O22" s="157" t="s">
        <v>285</v>
      </c>
      <c r="P22" s="157">
        <f>P17</f>
        <v>4.2297566770853603</v>
      </c>
      <c r="Q22" s="157" t="s">
        <v>285</v>
      </c>
      <c r="R22" s="157" t="s">
        <v>285</v>
      </c>
      <c r="S22" s="157">
        <f>S17</f>
        <v>4.2297566770853603</v>
      </c>
      <c r="T22" s="156" t="s">
        <v>285</v>
      </c>
      <c r="U22" s="157">
        <f>U48</f>
        <v>9.9640191351653602</v>
      </c>
      <c r="V22" s="156" t="s">
        <v>285</v>
      </c>
      <c r="W22" s="156" t="s">
        <v>285</v>
      </c>
      <c r="X22" s="157">
        <f>X48</f>
        <v>9.9640191351653602</v>
      </c>
      <c r="Y22" s="156" t="s">
        <v>285</v>
      </c>
    </row>
    <row r="23" spans="1:25" s="22" customFormat="1" ht="31" x14ac:dyDescent="0.35">
      <c r="A23" s="154" t="s">
        <v>127</v>
      </c>
      <c r="B23" s="155" t="s">
        <v>221</v>
      </c>
      <c r="C23" s="156" t="s">
        <v>284</v>
      </c>
      <c r="D23" s="156" t="s">
        <v>285</v>
      </c>
      <c r="E23" s="156" t="s">
        <v>285</v>
      </c>
      <c r="F23" s="156" t="s">
        <v>285</v>
      </c>
      <c r="G23" s="156" t="s">
        <v>285</v>
      </c>
      <c r="H23" s="156" t="s">
        <v>285</v>
      </c>
      <c r="I23" s="156" t="s">
        <v>285</v>
      </c>
      <c r="J23" s="156" t="s">
        <v>285</v>
      </c>
      <c r="K23" s="156" t="s">
        <v>285</v>
      </c>
      <c r="L23" s="156" t="s">
        <v>285</v>
      </c>
      <c r="M23" s="156" t="s">
        <v>285</v>
      </c>
      <c r="N23" s="156" t="s">
        <v>285</v>
      </c>
      <c r="O23" s="156" t="s">
        <v>285</v>
      </c>
      <c r="P23" s="156" t="s">
        <v>285</v>
      </c>
      <c r="Q23" s="156" t="s">
        <v>285</v>
      </c>
      <c r="R23" s="156" t="s">
        <v>285</v>
      </c>
      <c r="S23" s="156" t="s">
        <v>285</v>
      </c>
      <c r="T23" s="156" t="s">
        <v>285</v>
      </c>
      <c r="U23" s="156" t="s">
        <v>285</v>
      </c>
      <c r="V23" s="156" t="s">
        <v>285</v>
      </c>
      <c r="W23" s="156" t="s">
        <v>285</v>
      </c>
      <c r="X23" s="156" t="s">
        <v>285</v>
      </c>
      <c r="Y23" s="156" t="s">
        <v>285</v>
      </c>
    </row>
    <row r="24" spans="1:25" s="22" customFormat="1" ht="46.5" x14ac:dyDescent="0.35">
      <c r="A24" s="154" t="s">
        <v>128</v>
      </c>
      <c r="B24" s="155" t="s">
        <v>222</v>
      </c>
      <c r="C24" s="156" t="s">
        <v>284</v>
      </c>
      <c r="D24" s="156" t="s">
        <v>285</v>
      </c>
      <c r="E24" s="156" t="s">
        <v>285</v>
      </c>
      <c r="F24" s="156" t="s">
        <v>285</v>
      </c>
      <c r="G24" s="156" t="s">
        <v>285</v>
      </c>
      <c r="H24" s="156" t="s">
        <v>285</v>
      </c>
      <c r="I24" s="156" t="s">
        <v>285</v>
      </c>
      <c r="J24" s="156" t="s">
        <v>285</v>
      </c>
      <c r="K24" s="156" t="s">
        <v>285</v>
      </c>
      <c r="L24" s="156" t="s">
        <v>285</v>
      </c>
      <c r="M24" s="156" t="s">
        <v>285</v>
      </c>
      <c r="N24" s="156" t="s">
        <v>285</v>
      </c>
      <c r="O24" s="156" t="s">
        <v>285</v>
      </c>
      <c r="P24" s="156" t="s">
        <v>285</v>
      </c>
      <c r="Q24" s="156" t="s">
        <v>285</v>
      </c>
      <c r="R24" s="156" t="s">
        <v>285</v>
      </c>
      <c r="S24" s="156" t="s">
        <v>285</v>
      </c>
      <c r="T24" s="156" t="s">
        <v>285</v>
      </c>
      <c r="U24" s="156" t="s">
        <v>285</v>
      </c>
      <c r="V24" s="156" t="s">
        <v>285</v>
      </c>
      <c r="W24" s="156" t="s">
        <v>285</v>
      </c>
      <c r="X24" s="156" t="s">
        <v>285</v>
      </c>
      <c r="Y24" s="156" t="s">
        <v>285</v>
      </c>
    </row>
    <row r="25" spans="1:25" s="22" customFormat="1" ht="77.5" x14ac:dyDescent="0.35">
      <c r="A25" s="154" t="s">
        <v>142</v>
      </c>
      <c r="B25" s="155" t="s">
        <v>223</v>
      </c>
      <c r="C25" s="156" t="s">
        <v>284</v>
      </c>
      <c r="D25" s="156" t="s">
        <v>285</v>
      </c>
      <c r="E25" s="156" t="s">
        <v>285</v>
      </c>
      <c r="F25" s="156" t="s">
        <v>285</v>
      </c>
      <c r="G25" s="156" t="s">
        <v>285</v>
      </c>
      <c r="H25" s="156" t="s">
        <v>285</v>
      </c>
      <c r="I25" s="156" t="s">
        <v>285</v>
      </c>
      <c r="J25" s="156" t="s">
        <v>285</v>
      </c>
      <c r="K25" s="156" t="s">
        <v>285</v>
      </c>
      <c r="L25" s="156" t="s">
        <v>285</v>
      </c>
      <c r="M25" s="156" t="s">
        <v>285</v>
      </c>
      <c r="N25" s="156" t="s">
        <v>285</v>
      </c>
      <c r="O25" s="156" t="s">
        <v>285</v>
      </c>
      <c r="P25" s="156" t="s">
        <v>285</v>
      </c>
      <c r="Q25" s="156" t="s">
        <v>285</v>
      </c>
      <c r="R25" s="156" t="s">
        <v>285</v>
      </c>
      <c r="S25" s="156" t="s">
        <v>285</v>
      </c>
      <c r="T25" s="156" t="s">
        <v>285</v>
      </c>
      <c r="U25" s="156" t="s">
        <v>285</v>
      </c>
      <c r="V25" s="156" t="s">
        <v>285</v>
      </c>
      <c r="W25" s="156" t="s">
        <v>285</v>
      </c>
      <c r="X25" s="156" t="s">
        <v>285</v>
      </c>
      <c r="Y25" s="156" t="s">
        <v>285</v>
      </c>
    </row>
    <row r="26" spans="1:25" s="22" customFormat="1" ht="77.5" x14ac:dyDescent="0.35">
      <c r="A26" s="154" t="s">
        <v>224</v>
      </c>
      <c r="B26" s="155" t="s">
        <v>225</v>
      </c>
      <c r="C26" s="156" t="s">
        <v>284</v>
      </c>
      <c r="D26" s="156" t="s">
        <v>285</v>
      </c>
      <c r="E26" s="156" t="s">
        <v>285</v>
      </c>
      <c r="F26" s="156" t="s">
        <v>285</v>
      </c>
      <c r="G26" s="156" t="s">
        <v>285</v>
      </c>
      <c r="H26" s="156" t="s">
        <v>285</v>
      </c>
      <c r="I26" s="156" t="s">
        <v>285</v>
      </c>
      <c r="J26" s="156" t="s">
        <v>285</v>
      </c>
      <c r="K26" s="156" t="s">
        <v>285</v>
      </c>
      <c r="L26" s="156" t="s">
        <v>285</v>
      </c>
      <c r="M26" s="156" t="s">
        <v>285</v>
      </c>
      <c r="N26" s="156" t="s">
        <v>285</v>
      </c>
      <c r="O26" s="156" t="s">
        <v>285</v>
      </c>
      <c r="P26" s="156" t="s">
        <v>285</v>
      </c>
      <c r="Q26" s="156" t="s">
        <v>285</v>
      </c>
      <c r="R26" s="156" t="s">
        <v>285</v>
      </c>
      <c r="S26" s="156" t="s">
        <v>285</v>
      </c>
      <c r="T26" s="156" t="s">
        <v>285</v>
      </c>
      <c r="U26" s="156" t="s">
        <v>285</v>
      </c>
      <c r="V26" s="156" t="s">
        <v>285</v>
      </c>
      <c r="W26" s="156" t="s">
        <v>285</v>
      </c>
      <c r="X26" s="156" t="s">
        <v>285</v>
      </c>
      <c r="Y26" s="156" t="s">
        <v>285</v>
      </c>
    </row>
    <row r="27" spans="1:25" s="22" customFormat="1" ht="62" x14ac:dyDescent="0.35">
      <c r="A27" s="154" t="s">
        <v>226</v>
      </c>
      <c r="B27" s="155" t="s">
        <v>227</v>
      </c>
      <c r="C27" s="156" t="s">
        <v>284</v>
      </c>
      <c r="D27" s="156" t="s">
        <v>285</v>
      </c>
      <c r="E27" s="156" t="s">
        <v>285</v>
      </c>
      <c r="F27" s="156" t="s">
        <v>285</v>
      </c>
      <c r="G27" s="156" t="s">
        <v>285</v>
      </c>
      <c r="H27" s="156" t="s">
        <v>285</v>
      </c>
      <c r="I27" s="156" t="s">
        <v>285</v>
      </c>
      <c r="J27" s="156" t="s">
        <v>285</v>
      </c>
      <c r="K27" s="156" t="s">
        <v>285</v>
      </c>
      <c r="L27" s="156" t="s">
        <v>285</v>
      </c>
      <c r="M27" s="156" t="s">
        <v>285</v>
      </c>
      <c r="N27" s="156" t="s">
        <v>285</v>
      </c>
      <c r="O27" s="156" t="s">
        <v>285</v>
      </c>
      <c r="P27" s="156" t="s">
        <v>285</v>
      </c>
      <c r="Q27" s="156" t="s">
        <v>285</v>
      </c>
      <c r="R27" s="156" t="s">
        <v>285</v>
      </c>
      <c r="S27" s="156" t="s">
        <v>285</v>
      </c>
      <c r="T27" s="156" t="s">
        <v>285</v>
      </c>
      <c r="U27" s="156" t="s">
        <v>285</v>
      </c>
      <c r="V27" s="156" t="s">
        <v>285</v>
      </c>
      <c r="W27" s="156" t="s">
        <v>285</v>
      </c>
      <c r="X27" s="156" t="s">
        <v>285</v>
      </c>
      <c r="Y27" s="156" t="s">
        <v>285</v>
      </c>
    </row>
    <row r="28" spans="1:25" s="22" customFormat="1" ht="46.5" x14ac:dyDescent="0.35">
      <c r="A28" s="154" t="s">
        <v>129</v>
      </c>
      <c r="B28" s="155" t="s">
        <v>228</v>
      </c>
      <c r="C28" s="156" t="s">
        <v>284</v>
      </c>
      <c r="D28" s="156" t="s">
        <v>285</v>
      </c>
      <c r="E28" s="156" t="s">
        <v>285</v>
      </c>
      <c r="F28" s="156" t="s">
        <v>285</v>
      </c>
      <c r="G28" s="156" t="s">
        <v>285</v>
      </c>
      <c r="H28" s="156" t="s">
        <v>285</v>
      </c>
      <c r="I28" s="156" t="s">
        <v>285</v>
      </c>
      <c r="J28" s="156" t="s">
        <v>285</v>
      </c>
      <c r="K28" s="156" t="s">
        <v>285</v>
      </c>
      <c r="L28" s="156" t="s">
        <v>285</v>
      </c>
      <c r="M28" s="156" t="s">
        <v>285</v>
      </c>
      <c r="N28" s="156" t="s">
        <v>285</v>
      </c>
      <c r="O28" s="156" t="s">
        <v>285</v>
      </c>
      <c r="P28" s="156" t="s">
        <v>285</v>
      </c>
      <c r="Q28" s="156" t="s">
        <v>285</v>
      </c>
      <c r="R28" s="156" t="s">
        <v>285</v>
      </c>
      <c r="S28" s="156" t="s">
        <v>285</v>
      </c>
      <c r="T28" s="156" t="s">
        <v>285</v>
      </c>
      <c r="U28" s="156" t="s">
        <v>285</v>
      </c>
      <c r="V28" s="156" t="s">
        <v>285</v>
      </c>
      <c r="W28" s="156" t="s">
        <v>285</v>
      </c>
      <c r="X28" s="156" t="s">
        <v>285</v>
      </c>
      <c r="Y28" s="156" t="s">
        <v>285</v>
      </c>
    </row>
    <row r="29" spans="1:25" s="22" customFormat="1" ht="77.5" x14ac:dyDescent="0.35">
      <c r="A29" s="154" t="s">
        <v>229</v>
      </c>
      <c r="B29" s="155" t="s">
        <v>230</v>
      </c>
      <c r="C29" s="156" t="s">
        <v>284</v>
      </c>
      <c r="D29" s="156" t="s">
        <v>285</v>
      </c>
      <c r="E29" s="156" t="s">
        <v>285</v>
      </c>
      <c r="F29" s="156" t="s">
        <v>285</v>
      </c>
      <c r="G29" s="156" t="s">
        <v>285</v>
      </c>
      <c r="H29" s="156" t="s">
        <v>285</v>
      </c>
      <c r="I29" s="156" t="s">
        <v>285</v>
      </c>
      <c r="J29" s="156" t="s">
        <v>285</v>
      </c>
      <c r="K29" s="156" t="s">
        <v>285</v>
      </c>
      <c r="L29" s="156" t="s">
        <v>285</v>
      </c>
      <c r="M29" s="156" t="s">
        <v>285</v>
      </c>
      <c r="N29" s="156" t="s">
        <v>285</v>
      </c>
      <c r="O29" s="156" t="s">
        <v>285</v>
      </c>
      <c r="P29" s="156" t="s">
        <v>285</v>
      </c>
      <c r="Q29" s="156" t="s">
        <v>285</v>
      </c>
      <c r="R29" s="156" t="s">
        <v>285</v>
      </c>
      <c r="S29" s="156" t="s">
        <v>285</v>
      </c>
      <c r="T29" s="156" t="s">
        <v>285</v>
      </c>
      <c r="U29" s="156" t="s">
        <v>285</v>
      </c>
      <c r="V29" s="156" t="s">
        <v>285</v>
      </c>
      <c r="W29" s="156" t="s">
        <v>285</v>
      </c>
      <c r="X29" s="156" t="s">
        <v>285</v>
      </c>
      <c r="Y29" s="156" t="s">
        <v>285</v>
      </c>
    </row>
    <row r="30" spans="1:25" s="22" customFormat="1" ht="46.75" customHeight="1" x14ac:dyDescent="0.35">
      <c r="A30" s="154" t="s">
        <v>231</v>
      </c>
      <c r="B30" s="155" t="s">
        <v>232</v>
      </c>
      <c r="C30" s="156" t="s">
        <v>284</v>
      </c>
      <c r="D30" s="156" t="s">
        <v>285</v>
      </c>
      <c r="E30" s="156" t="s">
        <v>285</v>
      </c>
      <c r="F30" s="156" t="s">
        <v>285</v>
      </c>
      <c r="G30" s="156" t="s">
        <v>285</v>
      </c>
      <c r="H30" s="156" t="s">
        <v>285</v>
      </c>
      <c r="I30" s="156" t="s">
        <v>285</v>
      </c>
      <c r="J30" s="156" t="s">
        <v>285</v>
      </c>
      <c r="K30" s="156" t="s">
        <v>285</v>
      </c>
      <c r="L30" s="156" t="s">
        <v>285</v>
      </c>
      <c r="M30" s="156" t="s">
        <v>285</v>
      </c>
      <c r="N30" s="156" t="s">
        <v>285</v>
      </c>
      <c r="O30" s="156" t="s">
        <v>285</v>
      </c>
      <c r="P30" s="156" t="s">
        <v>285</v>
      </c>
      <c r="Q30" s="156" t="s">
        <v>285</v>
      </c>
      <c r="R30" s="156" t="s">
        <v>285</v>
      </c>
      <c r="S30" s="156" t="s">
        <v>285</v>
      </c>
      <c r="T30" s="156" t="s">
        <v>285</v>
      </c>
      <c r="U30" s="156" t="s">
        <v>285</v>
      </c>
      <c r="V30" s="156" t="s">
        <v>285</v>
      </c>
      <c r="W30" s="156" t="s">
        <v>285</v>
      </c>
      <c r="X30" s="156" t="s">
        <v>285</v>
      </c>
      <c r="Y30" s="156" t="s">
        <v>285</v>
      </c>
    </row>
    <row r="31" spans="1:25" s="22" customFormat="1" ht="62" x14ac:dyDescent="0.35">
      <c r="A31" s="154" t="s">
        <v>130</v>
      </c>
      <c r="B31" s="155" t="s">
        <v>233</v>
      </c>
      <c r="C31" s="156" t="s">
        <v>284</v>
      </c>
      <c r="D31" s="156" t="s">
        <v>285</v>
      </c>
      <c r="E31" s="156" t="s">
        <v>285</v>
      </c>
      <c r="F31" s="156" t="s">
        <v>285</v>
      </c>
      <c r="G31" s="156" t="s">
        <v>285</v>
      </c>
      <c r="H31" s="156" t="s">
        <v>285</v>
      </c>
      <c r="I31" s="156" t="s">
        <v>285</v>
      </c>
      <c r="J31" s="156" t="s">
        <v>285</v>
      </c>
      <c r="K31" s="156" t="s">
        <v>285</v>
      </c>
      <c r="L31" s="156" t="s">
        <v>285</v>
      </c>
      <c r="M31" s="156" t="s">
        <v>285</v>
      </c>
      <c r="N31" s="156" t="s">
        <v>285</v>
      </c>
      <c r="O31" s="156" t="s">
        <v>285</v>
      </c>
      <c r="P31" s="156" t="s">
        <v>285</v>
      </c>
      <c r="Q31" s="156" t="s">
        <v>285</v>
      </c>
      <c r="R31" s="156" t="s">
        <v>285</v>
      </c>
      <c r="S31" s="156" t="s">
        <v>285</v>
      </c>
      <c r="T31" s="156" t="s">
        <v>285</v>
      </c>
      <c r="U31" s="156" t="s">
        <v>285</v>
      </c>
      <c r="V31" s="156" t="s">
        <v>285</v>
      </c>
      <c r="W31" s="156" t="s">
        <v>285</v>
      </c>
      <c r="X31" s="156" t="s">
        <v>285</v>
      </c>
      <c r="Y31" s="156" t="s">
        <v>285</v>
      </c>
    </row>
    <row r="32" spans="1:25" s="22" customFormat="1" ht="46.5" x14ac:dyDescent="0.35">
      <c r="A32" s="154" t="s">
        <v>143</v>
      </c>
      <c r="B32" s="155" t="s">
        <v>234</v>
      </c>
      <c r="C32" s="156" t="s">
        <v>284</v>
      </c>
      <c r="D32" s="156" t="s">
        <v>285</v>
      </c>
      <c r="E32" s="156" t="s">
        <v>285</v>
      </c>
      <c r="F32" s="156" t="s">
        <v>285</v>
      </c>
      <c r="G32" s="156" t="s">
        <v>285</v>
      </c>
      <c r="H32" s="156" t="s">
        <v>285</v>
      </c>
      <c r="I32" s="156" t="s">
        <v>285</v>
      </c>
      <c r="J32" s="156" t="s">
        <v>285</v>
      </c>
      <c r="K32" s="156" t="s">
        <v>285</v>
      </c>
      <c r="L32" s="156" t="s">
        <v>285</v>
      </c>
      <c r="M32" s="156" t="s">
        <v>285</v>
      </c>
      <c r="N32" s="156" t="s">
        <v>285</v>
      </c>
      <c r="O32" s="156" t="s">
        <v>285</v>
      </c>
      <c r="P32" s="156" t="s">
        <v>285</v>
      </c>
      <c r="Q32" s="156" t="s">
        <v>285</v>
      </c>
      <c r="R32" s="156" t="s">
        <v>285</v>
      </c>
      <c r="S32" s="156" t="s">
        <v>285</v>
      </c>
      <c r="T32" s="156" t="s">
        <v>285</v>
      </c>
      <c r="U32" s="156" t="s">
        <v>285</v>
      </c>
      <c r="V32" s="156" t="s">
        <v>285</v>
      </c>
      <c r="W32" s="156" t="s">
        <v>285</v>
      </c>
      <c r="X32" s="156" t="s">
        <v>285</v>
      </c>
      <c r="Y32" s="156" t="s">
        <v>285</v>
      </c>
    </row>
    <row r="33" spans="1:25" s="22" customFormat="1" ht="139.5" x14ac:dyDescent="0.35">
      <c r="A33" s="154" t="s">
        <v>143</v>
      </c>
      <c r="B33" s="155" t="s">
        <v>235</v>
      </c>
      <c r="C33" s="156" t="s">
        <v>284</v>
      </c>
      <c r="D33" s="156" t="s">
        <v>285</v>
      </c>
      <c r="E33" s="156" t="s">
        <v>285</v>
      </c>
      <c r="F33" s="156" t="s">
        <v>285</v>
      </c>
      <c r="G33" s="156" t="s">
        <v>285</v>
      </c>
      <c r="H33" s="156" t="s">
        <v>285</v>
      </c>
      <c r="I33" s="156" t="s">
        <v>285</v>
      </c>
      <c r="J33" s="156" t="s">
        <v>285</v>
      </c>
      <c r="K33" s="156" t="s">
        <v>285</v>
      </c>
      <c r="L33" s="156" t="s">
        <v>285</v>
      </c>
      <c r="M33" s="156" t="s">
        <v>285</v>
      </c>
      <c r="N33" s="156" t="s">
        <v>285</v>
      </c>
      <c r="O33" s="156" t="s">
        <v>285</v>
      </c>
      <c r="P33" s="156" t="s">
        <v>285</v>
      </c>
      <c r="Q33" s="156" t="s">
        <v>285</v>
      </c>
      <c r="R33" s="156" t="s">
        <v>285</v>
      </c>
      <c r="S33" s="156" t="s">
        <v>285</v>
      </c>
      <c r="T33" s="156" t="s">
        <v>285</v>
      </c>
      <c r="U33" s="156" t="s">
        <v>285</v>
      </c>
      <c r="V33" s="156" t="s">
        <v>285</v>
      </c>
      <c r="W33" s="156" t="s">
        <v>285</v>
      </c>
      <c r="X33" s="156" t="s">
        <v>285</v>
      </c>
      <c r="Y33" s="156" t="s">
        <v>285</v>
      </c>
    </row>
    <row r="34" spans="1:25" s="22" customFormat="1" ht="124" x14ac:dyDescent="0.35">
      <c r="A34" s="154" t="s">
        <v>143</v>
      </c>
      <c r="B34" s="155" t="s">
        <v>236</v>
      </c>
      <c r="C34" s="156" t="s">
        <v>284</v>
      </c>
      <c r="D34" s="156" t="s">
        <v>285</v>
      </c>
      <c r="E34" s="156" t="s">
        <v>285</v>
      </c>
      <c r="F34" s="156" t="s">
        <v>285</v>
      </c>
      <c r="G34" s="156" t="s">
        <v>285</v>
      </c>
      <c r="H34" s="156" t="s">
        <v>285</v>
      </c>
      <c r="I34" s="156" t="s">
        <v>285</v>
      </c>
      <c r="J34" s="156" t="s">
        <v>285</v>
      </c>
      <c r="K34" s="156" t="s">
        <v>285</v>
      </c>
      <c r="L34" s="156" t="s">
        <v>285</v>
      </c>
      <c r="M34" s="156" t="s">
        <v>285</v>
      </c>
      <c r="N34" s="156" t="s">
        <v>285</v>
      </c>
      <c r="O34" s="156" t="s">
        <v>285</v>
      </c>
      <c r="P34" s="156" t="s">
        <v>285</v>
      </c>
      <c r="Q34" s="156" t="s">
        <v>285</v>
      </c>
      <c r="R34" s="156" t="s">
        <v>285</v>
      </c>
      <c r="S34" s="156" t="s">
        <v>285</v>
      </c>
      <c r="T34" s="156" t="s">
        <v>285</v>
      </c>
      <c r="U34" s="156" t="s">
        <v>285</v>
      </c>
      <c r="V34" s="156" t="s">
        <v>285</v>
      </c>
      <c r="W34" s="156" t="s">
        <v>285</v>
      </c>
      <c r="X34" s="156" t="s">
        <v>285</v>
      </c>
      <c r="Y34" s="156" t="s">
        <v>285</v>
      </c>
    </row>
    <row r="35" spans="1:25" s="22" customFormat="1" ht="124" x14ac:dyDescent="0.35">
      <c r="A35" s="154" t="s">
        <v>143</v>
      </c>
      <c r="B35" s="155" t="s">
        <v>237</v>
      </c>
      <c r="C35" s="156" t="s">
        <v>284</v>
      </c>
      <c r="D35" s="156" t="s">
        <v>285</v>
      </c>
      <c r="E35" s="156" t="s">
        <v>285</v>
      </c>
      <c r="F35" s="156" t="s">
        <v>285</v>
      </c>
      <c r="G35" s="156" t="s">
        <v>285</v>
      </c>
      <c r="H35" s="156" t="s">
        <v>285</v>
      </c>
      <c r="I35" s="156" t="s">
        <v>285</v>
      </c>
      <c r="J35" s="156" t="s">
        <v>285</v>
      </c>
      <c r="K35" s="156" t="s">
        <v>285</v>
      </c>
      <c r="L35" s="156" t="s">
        <v>285</v>
      </c>
      <c r="M35" s="156" t="s">
        <v>285</v>
      </c>
      <c r="N35" s="156" t="s">
        <v>285</v>
      </c>
      <c r="O35" s="156" t="s">
        <v>285</v>
      </c>
      <c r="P35" s="156" t="s">
        <v>285</v>
      </c>
      <c r="Q35" s="156" t="s">
        <v>285</v>
      </c>
      <c r="R35" s="156" t="s">
        <v>285</v>
      </c>
      <c r="S35" s="156" t="s">
        <v>285</v>
      </c>
      <c r="T35" s="156" t="s">
        <v>285</v>
      </c>
      <c r="U35" s="156" t="s">
        <v>285</v>
      </c>
      <c r="V35" s="156" t="s">
        <v>285</v>
      </c>
      <c r="W35" s="156" t="s">
        <v>285</v>
      </c>
      <c r="X35" s="156" t="s">
        <v>285</v>
      </c>
      <c r="Y35" s="156" t="s">
        <v>285</v>
      </c>
    </row>
    <row r="36" spans="1:25" s="22" customFormat="1" ht="46.5" x14ac:dyDescent="0.35">
      <c r="A36" s="154" t="s">
        <v>144</v>
      </c>
      <c r="B36" s="155" t="s">
        <v>234</v>
      </c>
      <c r="C36" s="156" t="s">
        <v>284</v>
      </c>
      <c r="D36" s="156" t="s">
        <v>285</v>
      </c>
      <c r="E36" s="156" t="s">
        <v>285</v>
      </c>
      <c r="F36" s="156" t="s">
        <v>285</v>
      </c>
      <c r="G36" s="156" t="s">
        <v>285</v>
      </c>
      <c r="H36" s="156" t="s">
        <v>285</v>
      </c>
      <c r="I36" s="156" t="s">
        <v>285</v>
      </c>
      <c r="J36" s="156" t="s">
        <v>285</v>
      </c>
      <c r="K36" s="156" t="s">
        <v>285</v>
      </c>
      <c r="L36" s="156" t="s">
        <v>285</v>
      </c>
      <c r="M36" s="156" t="s">
        <v>285</v>
      </c>
      <c r="N36" s="156" t="s">
        <v>285</v>
      </c>
      <c r="O36" s="156" t="s">
        <v>285</v>
      </c>
      <c r="P36" s="156" t="s">
        <v>285</v>
      </c>
      <c r="Q36" s="156" t="s">
        <v>285</v>
      </c>
      <c r="R36" s="156" t="s">
        <v>285</v>
      </c>
      <c r="S36" s="156" t="s">
        <v>285</v>
      </c>
      <c r="T36" s="156" t="s">
        <v>285</v>
      </c>
      <c r="U36" s="156" t="s">
        <v>285</v>
      </c>
      <c r="V36" s="156" t="s">
        <v>285</v>
      </c>
      <c r="W36" s="156" t="s">
        <v>285</v>
      </c>
      <c r="X36" s="156" t="s">
        <v>285</v>
      </c>
      <c r="Y36" s="156" t="s">
        <v>285</v>
      </c>
    </row>
    <row r="37" spans="1:25" s="22" customFormat="1" ht="139.5" x14ac:dyDescent="0.35">
      <c r="A37" s="154" t="s">
        <v>144</v>
      </c>
      <c r="B37" s="155" t="s">
        <v>235</v>
      </c>
      <c r="C37" s="156" t="s">
        <v>284</v>
      </c>
      <c r="D37" s="156" t="s">
        <v>285</v>
      </c>
      <c r="E37" s="156" t="s">
        <v>285</v>
      </c>
      <c r="F37" s="156" t="s">
        <v>285</v>
      </c>
      <c r="G37" s="156" t="s">
        <v>285</v>
      </c>
      <c r="H37" s="156" t="s">
        <v>285</v>
      </c>
      <c r="I37" s="156" t="s">
        <v>285</v>
      </c>
      <c r="J37" s="156" t="s">
        <v>285</v>
      </c>
      <c r="K37" s="156" t="s">
        <v>285</v>
      </c>
      <c r="L37" s="156" t="s">
        <v>285</v>
      </c>
      <c r="M37" s="156" t="s">
        <v>285</v>
      </c>
      <c r="N37" s="156" t="s">
        <v>285</v>
      </c>
      <c r="O37" s="156" t="s">
        <v>285</v>
      </c>
      <c r="P37" s="156" t="s">
        <v>285</v>
      </c>
      <c r="Q37" s="156" t="s">
        <v>285</v>
      </c>
      <c r="R37" s="156" t="s">
        <v>285</v>
      </c>
      <c r="S37" s="156" t="s">
        <v>285</v>
      </c>
      <c r="T37" s="156" t="s">
        <v>285</v>
      </c>
      <c r="U37" s="156" t="s">
        <v>285</v>
      </c>
      <c r="V37" s="156" t="s">
        <v>285</v>
      </c>
      <c r="W37" s="156" t="s">
        <v>285</v>
      </c>
      <c r="X37" s="156" t="s">
        <v>285</v>
      </c>
      <c r="Y37" s="156" t="s">
        <v>285</v>
      </c>
    </row>
    <row r="38" spans="1:25" s="22" customFormat="1" ht="124" x14ac:dyDescent="0.35">
      <c r="A38" s="154" t="s">
        <v>144</v>
      </c>
      <c r="B38" s="155" t="s">
        <v>236</v>
      </c>
      <c r="C38" s="156" t="s">
        <v>284</v>
      </c>
      <c r="D38" s="156" t="s">
        <v>285</v>
      </c>
      <c r="E38" s="156" t="s">
        <v>285</v>
      </c>
      <c r="F38" s="156" t="s">
        <v>285</v>
      </c>
      <c r="G38" s="156" t="s">
        <v>285</v>
      </c>
      <c r="H38" s="156" t="s">
        <v>285</v>
      </c>
      <c r="I38" s="156" t="s">
        <v>285</v>
      </c>
      <c r="J38" s="156" t="s">
        <v>285</v>
      </c>
      <c r="K38" s="156" t="s">
        <v>285</v>
      </c>
      <c r="L38" s="156" t="s">
        <v>285</v>
      </c>
      <c r="M38" s="156" t="s">
        <v>285</v>
      </c>
      <c r="N38" s="156" t="s">
        <v>285</v>
      </c>
      <c r="O38" s="156" t="s">
        <v>285</v>
      </c>
      <c r="P38" s="156" t="s">
        <v>285</v>
      </c>
      <c r="Q38" s="156" t="s">
        <v>285</v>
      </c>
      <c r="R38" s="156" t="s">
        <v>285</v>
      </c>
      <c r="S38" s="156" t="s">
        <v>285</v>
      </c>
      <c r="T38" s="156" t="s">
        <v>285</v>
      </c>
      <c r="U38" s="156" t="s">
        <v>285</v>
      </c>
      <c r="V38" s="156" t="s">
        <v>285</v>
      </c>
      <c r="W38" s="156" t="s">
        <v>285</v>
      </c>
      <c r="X38" s="156" t="s">
        <v>285</v>
      </c>
      <c r="Y38" s="156" t="s">
        <v>285</v>
      </c>
    </row>
    <row r="39" spans="1:25" s="22" customFormat="1" ht="124" x14ac:dyDescent="0.35">
      <c r="A39" s="154" t="s">
        <v>144</v>
      </c>
      <c r="B39" s="155" t="s">
        <v>238</v>
      </c>
      <c r="C39" s="156" t="s">
        <v>284</v>
      </c>
      <c r="D39" s="156" t="s">
        <v>285</v>
      </c>
      <c r="E39" s="156" t="s">
        <v>285</v>
      </c>
      <c r="F39" s="156" t="s">
        <v>285</v>
      </c>
      <c r="G39" s="156" t="s">
        <v>285</v>
      </c>
      <c r="H39" s="156" t="s">
        <v>285</v>
      </c>
      <c r="I39" s="156" t="s">
        <v>285</v>
      </c>
      <c r="J39" s="156" t="s">
        <v>285</v>
      </c>
      <c r="K39" s="156" t="s">
        <v>285</v>
      </c>
      <c r="L39" s="156" t="s">
        <v>285</v>
      </c>
      <c r="M39" s="156" t="s">
        <v>285</v>
      </c>
      <c r="N39" s="156" t="s">
        <v>285</v>
      </c>
      <c r="O39" s="156" t="s">
        <v>285</v>
      </c>
      <c r="P39" s="156" t="s">
        <v>285</v>
      </c>
      <c r="Q39" s="156" t="s">
        <v>285</v>
      </c>
      <c r="R39" s="156" t="s">
        <v>285</v>
      </c>
      <c r="S39" s="156" t="s">
        <v>285</v>
      </c>
      <c r="T39" s="156" t="s">
        <v>285</v>
      </c>
      <c r="U39" s="156" t="s">
        <v>285</v>
      </c>
      <c r="V39" s="156" t="s">
        <v>285</v>
      </c>
      <c r="W39" s="156" t="s">
        <v>285</v>
      </c>
      <c r="X39" s="156" t="s">
        <v>285</v>
      </c>
      <c r="Y39" s="156" t="s">
        <v>285</v>
      </c>
    </row>
    <row r="40" spans="1:25" s="22" customFormat="1" ht="108.5" x14ac:dyDescent="0.35">
      <c r="A40" s="154" t="s">
        <v>131</v>
      </c>
      <c r="B40" s="155" t="s">
        <v>239</v>
      </c>
      <c r="C40" s="156" t="s">
        <v>284</v>
      </c>
      <c r="D40" s="156" t="s">
        <v>285</v>
      </c>
      <c r="E40" s="156" t="s">
        <v>285</v>
      </c>
      <c r="F40" s="156" t="s">
        <v>285</v>
      </c>
      <c r="G40" s="156" t="s">
        <v>285</v>
      </c>
      <c r="H40" s="156" t="s">
        <v>285</v>
      </c>
      <c r="I40" s="156" t="s">
        <v>285</v>
      </c>
      <c r="J40" s="156" t="s">
        <v>285</v>
      </c>
      <c r="K40" s="156" t="s">
        <v>285</v>
      </c>
      <c r="L40" s="156" t="s">
        <v>285</v>
      </c>
      <c r="M40" s="156" t="s">
        <v>285</v>
      </c>
      <c r="N40" s="156" t="s">
        <v>285</v>
      </c>
      <c r="O40" s="156" t="s">
        <v>285</v>
      </c>
      <c r="P40" s="156" t="s">
        <v>285</v>
      </c>
      <c r="Q40" s="156" t="s">
        <v>285</v>
      </c>
      <c r="R40" s="156" t="s">
        <v>285</v>
      </c>
      <c r="S40" s="156" t="s">
        <v>285</v>
      </c>
      <c r="T40" s="156" t="s">
        <v>285</v>
      </c>
      <c r="U40" s="156" t="s">
        <v>285</v>
      </c>
      <c r="V40" s="156" t="s">
        <v>285</v>
      </c>
      <c r="W40" s="156" t="s">
        <v>285</v>
      </c>
      <c r="X40" s="156" t="s">
        <v>285</v>
      </c>
      <c r="Y40" s="156" t="s">
        <v>285</v>
      </c>
    </row>
    <row r="41" spans="1:25" s="22" customFormat="1" ht="93" x14ac:dyDescent="0.35">
      <c r="A41" s="154" t="s">
        <v>240</v>
      </c>
      <c r="B41" s="155" t="s">
        <v>241</v>
      </c>
      <c r="C41" s="156" t="s">
        <v>284</v>
      </c>
      <c r="D41" s="156" t="s">
        <v>285</v>
      </c>
      <c r="E41" s="156" t="s">
        <v>285</v>
      </c>
      <c r="F41" s="156" t="s">
        <v>285</v>
      </c>
      <c r="G41" s="156" t="s">
        <v>285</v>
      </c>
      <c r="H41" s="156" t="s">
        <v>285</v>
      </c>
      <c r="I41" s="156" t="s">
        <v>285</v>
      </c>
      <c r="J41" s="156" t="s">
        <v>285</v>
      </c>
      <c r="K41" s="156" t="s">
        <v>285</v>
      </c>
      <c r="L41" s="156" t="s">
        <v>285</v>
      </c>
      <c r="M41" s="156" t="s">
        <v>285</v>
      </c>
      <c r="N41" s="156" t="s">
        <v>285</v>
      </c>
      <c r="O41" s="156" t="s">
        <v>285</v>
      </c>
      <c r="P41" s="156" t="s">
        <v>285</v>
      </c>
      <c r="Q41" s="156" t="s">
        <v>285</v>
      </c>
      <c r="R41" s="156" t="s">
        <v>285</v>
      </c>
      <c r="S41" s="156" t="s">
        <v>285</v>
      </c>
      <c r="T41" s="156" t="s">
        <v>285</v>
      </c>
      <c r="U41" s="156" t="s">
        <v>285</v>
      </c>
      <c r="V41" s="156" t="s">
        <v>285</v>
      </c>
      <c r="W41" s="156" t="s">
        <v>285</v>
      </c>
      <c r="X41" s="156" t="s">
        <v>285</v>
      </c>
      <c r="Y41" s="156" t="s">
        <v>285</v>
      </c>
    </row>
    <row r="42" spans="1:25" s="22" customFormat="1" ht="93" x14ac:dyDescent="0.35">
      <c r="A42" s="154" t="s">
        <v>242</v>
      </c>
      <c r="B42" s="155" t="s">
        <v>243</v>
      </c>
      <c r="C42" s="156" t="s">
        <v>284</v>
      </c>
      <c r="D42" s="156" t="s">
        <v>285</v>
      </c>
      <c r="E42" s="156" t="s">
        <v>285</v>
      </c>
      <c r="F42" s="156" t="s">
        <v>285</v>
      </c>
      <c r="G42" s="156" t="s">
        <v>285</v>
      </c>
      <c r="H42" s="156" t="s">
        <v>285</v>
      </c>
      <c r="I42" s="156" t="s">
        <v>285</v>
      </c>
      <c r="J42" s="156" t="s">
        <v>285</v>
      </c>
      <c r="K42" s="156" t="s">
        <v>285</v>
      </c>
      <c r="L42" s="156" t="s">
        <v>285</v>
      </c>
      <c r="M42" s="156" t="s">
        <v>285</v>
      </c>
      <c r="N42" s="156" t="s">
        <v>285</v>
      </c>
      <c r="O42" s="156" t="s">
        <v>285</v>
      </c>
      <c r="P42" s="156" t="s">
        <v>285</v>
      </c>
      <c r="Q42" s="156" t="s">
        <v>285</v>
      </c>
      <c r="R42" s="156" t="s">
        <v>285</v>
      </c>
      <c r="S42" s="156" t="s">
        <v>285</v>
      </c>
      <c r="T42" s="156" t="s">
        <v>285</v>
      </c>
      <c r="U42" s="156" t="s">
        <v>285</v>
      </c>
      <c r="V42" s="156" t="s">
        <v>285</v>
      </c>
      <c r="W42" s="156" t="s">
        <v>285</v>
      </c>
      <c r="X42" s="156" t="s">
        <v>285</v>
      </c>
      <c r="Y42" s="156" t="s">
        <v>285</v>
      </c>
    </row>
    <row r="43" spans="1:25" s="22" customFormat="1" ht="46.5" x14ac:dyDescent="0.35">
      <c r="A43" s="154" t="s">
        <v>132</v>
      </c>
      <c r="B43" s="155" t="s">
        <v>244</v>
      </c>
      <c r="C43" s="156" t="s">
        <v>284</v>
      </c>
      <c r="D43" s="157" t="s">
        <v>285</v>
      </c>
      <c r="E43" s="157" t="s">
        <v>285</v>
      </c>
      <c r="F43" s="157" t="s">
        <v>285</v>
      </c>
      <c r="G43" s="157" t="s">
        <v>285</v>
      </c>
      <c r="H43" s="157" t="s">
        <v>285</v>
      </c>
      <c r="I43" s="157">
        <f>SUM(I44,I47,I59,I68)</f>
        <v>9.9640191351653602</v>
      </c>
      <c r="J43" s="157">
        <f>SUM(J44,J47,J59,J68)</f>
        <v>9.9640191351653602</v>
      </c>
      <c r="K43" s="157">
        <f>SUM(K44,K47,K59,K68)</f>
        <v>5.7342624580799999</v>
      </c>
      <c r="L43" s="157" t="s">
        <v>285</v>
      </c>
      <c r="M43" s="157" t="s">
        <v>285</v>
      </c>
      <c r="N43" s="157">
        <f>SUM(N44,N47,N59,N68)</f>
        <v>5.7342624580799999</v>
      </c>
      <c r="O43" s="157" t="s">
        <v>285</v>
      </c>
      <c r="P43" s="157">
        <f t="shared" ref="P43:T43" si="1">SUM(P44,P47,P59,P68)</f>
        <v>4.2297566770853603</v>
      </c>
      <c r="Q43" s="157">
        <f t="shared" si="1"/>
        <v>0</v>
      </c>
      <c r="R43" s="157">
        <f t="shared" si="1"/>
        <v>0</v>
      </c>
      <c r="S43" s="157">
        <f t="shared" si="1"/>
        <v>4.2297566770853603</v>
      </c>
      <c r="T43" s="157">
        <f t="shared" si="1"/>
        <v>0</v>
      </c>
      <c r="U43" s="157">
        <f>SUM(U44,U47,U59,U68)</f>
        <v>9.9640191351653602</v>
      </c>
      <c r="V43" s="157">
        <f>SUM(V44,V47,V59,V68)</f>
        <v>0</v>
      </c>
      <c r="W43" s="157">
        <f>SUM(W44,W47,W59,W68)</f>
        <v>0</v>
      </c>
      <c r="X43" s="157">
        <f>SUM(X44,X47,X59,X68)</f>
        <v>9.9640191351653602</v>
      </c>
      <c r="Y43" s="157">
        <f>SUM(Y44,Y47,Y59,Y68)</f>
        <v>0</v>
      </c>
    </row>
    <row r="44" spans="1:25" s="22" customFormat="1" ht="77.5" x14ac:dyDescent="0.35">
      <c r="A44" s="154" t="s">
        <v>145</v>
      </c>
      <c r="B44" s="155" t="s">
        <v>245</v>
      </c>
      <c r="C44" s="156" t="s">
        <v>284</v>
      </c>
      <c r="D44" s="157" t="s">
        <v>285</v>
      </c>
      <c r="E44" s="157" t="s">
        <v>285</v>
      </c>
      <c r="F44" s="157" t="s">
        <v>285</v>
      </c>
      <c r="G44" s="157" t="s">
        <v>285</v>
      </c>
      <c r="H44" s="157" t="s">
        <v>285</v>
      </c>
      <c r="I44" s="157" t="s">
        <v>285</v>
      </c>
      <c r="J44" s="157" t="s">
        <v>285</v>
      </c>
      <c r="K44" s="157" t="s">
        <v>285</v>
      </c>
      <c r="L44" s="157" t="s">
        <v>285</v>
      </c>
      <c r="M44" s="157" t="s">
        <v>285</v>
      </c>
      <c r="N44" s="157" t="s">
        <v>285</v>
      </c>
      <c r="O44" s="157" t="s">
        <v>285</v>
      </c>
      <c r="P44" s="157" t="s">
        <v>285</v>
      </c>
      <c r="Q44" s="157" t="s">
        <v>285</v>
      </c>
      <c r="R44" s="157" t="s">
        <v>285</v>
      </c>
      <c r="S44" s="157" t="s">
        <v>285</v>
      </c>
      <c r="T44" s="157" t="s">
        <v>285</v>
      </c>
      <c r="U44" s="157" t="s">
        <v>285</v>
      </c>
      <c r="V44" s="157" t="s">
        <v>285</v>
      </c>
      <c r="W44" s="157" t="s">
        <v>285</v>
      </c>
      <c r="X44" s="157" t="s">
        <v>285</v>
      </c>
      <c r="Y44" s="157" t="s">
        <v>285</v>
      </c>
    </row>
    <row r="45" spans="1:25" s="22" customFormat="1" ht="46.5" x14ac:dyDescent="0.35">
      <c r="A45" s="154" t="s">
        <v>146</v>
      </c>
      <c r="B45" s="155" t="s">
        <v>246</v>
      </c>
      <c r="C45" s="156" t="s">
        <v>284</v>
      </c>
      <c r="D45" s="156" t="s">
        <v>285</v>
      </c>
      <c r="E45" s="156" t="s">
        <v>285</v>
      </c>
      <c r="F45" s="156" t="s">
        <v>285</v>
      </c>
      <c r="G45" s="156" t="s">
        <v>285</v>
      </c>
      <c r="H45" s="156" t="s">
        <v>285</v>
      </c>
      <c r="I45" s="156" t="s">
        <v>285</v>
      </c>
      <c r="J45" s="156" t="s">
        <v>285</v>
      </c>
      <c r="K45" s="156" t="s">
        <v>285</v>
      </c>
      <c r="L45" s="156" t="s">
        <v>285</v>
      </c>
      <c r="M45" s="156" t="s">
        <v>285</v>
      </c>
      <c r="N45" s="156" t="s">
        <v>285</v>
      </c>
      <c r="O45" s="156" t="s">
        <v>285</v>
      </c>
      <c r="P45" s="156" t="s">
        <v>285</v>
      </c>
      <c r="Q45" s="156" t="s">
        <v>285</v>
      </c>
      <c r="R45" s="156" t="s">
        <v>285</v>
      </c>
      <c r="S45" s="156" t="s">
        <v>285</v>
      </c>
      <c r="T45" s="156" t="s">
        <v>285</v>
      </c>
      <c r="U45" s="156" t="s">
        <v>285</v>
      </c>
      <c r="V45" s="156" t="s">
        <v>285</v>
      </c>
      <c r="W45" s="156" t="s">
        <v>285</v>
      </c>
      <c r="X45" s="156" t="s">
        <v>285</v>
      </c>
      <c r="Y45" s="156" t="s">
        <v>285</v>
      </c>
    </row>
    <row r="46" spans="1:25" s="22" customFormat="1" ht="77.5" x14ac:dyDescent="0.35">
      <c r="A46" s="154" t="s">
        <v>147</v>
      </c>
      <c r="B46" s="155" t="s">
        <v>247</v>
      </c>
      <c r="C46" s="156" t="s">
        <v>284</v>
      </c>
      <c r="D46" s="157" t="s">
        <v>285</v>
      </c>
      <c r="E46" s="157" t="s">
        <v>285</v>
      </c>
      <c r="F46" s="157" t="s">
        <v>285</v>
      </c>
      <c r="G46" s="157" t="s">
        <v>285</v>
      </c>
      <c r="H46" s="157" t="s">
        <v>285</v>
      </c>
      <c r="I46" s="157" t="s">
        <v>285</v>
      </c>
      <c r="J46" s="157" t="s">
        <v>285</v>
      </c>
      <c r="K46" s="157" t="s">
        <v>285</v>
      </c>
      <c r="L46" s="157" t="s">
        <v>285</v>
      </c>
      <c r="M46" s="157" t="s">
        <v>285</v>
      </c>
      <c r="N46" s="157" t="s">
        <v>285</v>
      </c>
      <c r="O46" s="157" t="s">
        <v>285</v>
      </c>
      <c r="P46" s="157" t="s">
        <v>285</v>
      </c>
      <c r="Q46" s="157" t="s">
        <v>285</v>
      </c>
      <c r="R46" s="157" t="s">
        <v>285</v>
      </c>
      <c r="S46" s="157" t="s">
        <v>285</v>
      </c>
      <c r="T46" s="157" t="s">
        <v>285</v>
      </c>
      <c r="U46" s="157" t="s">
        <v>285</v>
      </c>
      <c r="V46" s="157" t="s">
        <v>285</v>
      </c>
      <c r="W46" s="157" t="s">
        <v>285</v>
      </c>
      <c r="X46" s="157" t="s">
        <v>285</v>
      </c>
      <c r="Y46" s="157" t="s">
        <v>285</v>
      </c>
    </row>
    <row r="47" spans="1:25" s="22" customFormat="1" ht="62" x14ac:dyDescent="0.35">
      <c r="A47" s="154" t="s">
        <v>148</v>
      </c>
      <c r="B47" s="155" t="s">
        <v>248</v>
      </c>
      <c r="C47" s="156" t="s">
        <v>284</v>
      </c>
      <c r="D47" s="156" t="s">
        <v>285</v>
      </c>
      <c r="E47" s="156" t="s">
        <v>285</v>
      </c>
      <c r="F47" s="156" t="s">
        <v>285</v>
      </c>
      <c r="G47" s="156" t="s">
        <v>285</v>
      </c>
      <c r="H47" s="156" t="s">
        <v>285</v>
      </c>
      <c r="I47" s="157">
        <f>SUM(I48,I58)</f>
        <v>9.9640191351653602</v>
      </c>
      <c r="J47" s="157">
        <f>SUM(J48,J58)</f>
        <v>9.9640191351653602</v>
      </c>
      <c r="K47" s="157">
        <f>SUM(K48,K58)</f>
        <v>5.7342624580799999</v>
      </c>
      <c r="L47" s="157" t="s">
        <v>285</v>
      </c>
      <c r="M47" s="157" t="s">
        <v>285</v>
      </c>
      <c r="N47" s="157">
        <f>SUM(N48,N58)</f>
        <v>5.7342624580799999</v>
      </c>
      <c r="O47" s="156" t="s">
        <v>285</v>
      </c>
      <c r="P47" s="157">
        <f>SUM(P48,P58)</f>
        <v>4.2297566770853603</v>
      </c>
      <c r="Q47" s="157" t="s">
        <v>285</v>
      </c>
      <c r="R47" s="157" t="s">
        <v>285</v>
      </c>
      <c r="S47" s="157">
        <f>SUM(S48,S58)</f>
        <v>4.2297566770853603</v>
      </c>
      <c r="T47" s="156" t="s">
        <v>285</v>
      </c>
      <c r="U47" s="157">
        <f>SUM(U48,U58)</f>
        <v>9.9640191351653602</v>
      </c>
      <c r="V47" s="157" t="s">
        <v>285</v>
      </c>
      <c r="W47" s="157" t="s">
        <v>285</v>
      </c>
      <c r="X47" s="157">
        <f>SUM(X48,X58)</f>
        <v>9.9640191351653602</v>
      </c>
      <c r="Y47" s="157" t="s">
        <v>285</v>
      </c>
    </row>
    <row r="48" spans="1:25" s="22" customFormat="1" ht="46.5" x14ac:dyDescent="0.35">
      <c r="A48" s="154" t="s">
        <v>249</v>
      </c>
      <c r="B48" s="155" t="s">
        <v>250</v>
      </c>
      <c r="C48" s="156" t="s">
        <v>284</v>
      </c>
      <c r="D48" s="156" t="s">
        <v>285</v>
      </c>
      <c r="E48" s="156" t="s">
        <v>285</v>
      </c>
      <c r="F48" s="156" t="s">
        <v>285</v>
      </c>
      <c r="G48" s="156" t="s">
        <v>285</v>
      </c>
      <c r="H48" s="156" t="s">
        <v>285</v>
      </c>
      <c r="I48" s="157">
        <f>SUM(I49:I57)</f>
        <v>9.9640191351653602</v>
      </c>
      <c r="J48" s="157">
        <f>SUM(J49:J57)</f>
        <v>9.9640191351653602</v>
      </c>
      <c r="K48" s="157">
        <f>SUM(K49:K57)</f>
        <v>5.7342624580799999</v>
      </c>
      <c r="L48" s="157" t="s">
        <v>285</v>
      </c>
      <c r="M48" s="157" t="s">
        <v>285</v>
      </c>
      <c r="N48" s="157">
        <f>SUM(N49:N57)</f>
        <v>5.7342624580799999</v>
      </c>
      <c r="O48" s="156" t="s">
        <v>285</v>
      </c>
      <c r="P48" s="157">
        <f>SUM(P49:P57)</f>
        <v>4.2297566770853603</v>
      </c>
      <c r="Q48" s="157" t="s">
        <v>285</v>
      </c>
      <c r="R48" s="157" t="s">
        <v>285</v>
      </c>
      <c r="S48" s="157">
        <f>SUM(S49:S57)</f>
        <v>4.2297566770853603</v>
      </c>
      <c r="T48" s="156" t="s">
        <v>285</v>
      </c>
      <c r="U48" s="157">
        <f>SUM(U49:U57)</f>
        <v>9.9640191351653602</v>
      </c>
      <c r="V48" s="157" t="s">
        <v>285</v>
      </c>
      <c r="W48" s="157" t="s">
        <v>285</v>
      </c>
      <c r="X48" s="157">
        <f>SUM(X49:X57)</f>
        <v>9.9640191351653602</v>
      </c>
      <c r="Y48" s="157" t="s">
        <v>285</v>
      </c>
    </row>
    <row r="49" spans="1:25" s="22" customFormat="1" ht="46.5" x14ac:dyDescent="0.35">
      <c r="A49" s="154" t="s">
        <v>358</v>
      </c>
      <c r="B49" s="169" t="s">
        <v>336</v>
      </c>
      <c r="C49" s="188" t="s">
        <v>337</v>
      </c>
      <c r="D49" s="163">
        <v>2019</v>
      </c>
      <c r="E49" s="163">
        <v>2019</v>
      </c>
      <c r="F49" s="156" t="s">
        <v>285</v>
      </c>
      <c r="G49" s="156" t="s">
        <v>285</v>
      </c>
      <c r="H49" s="156" t="s">
        <v>285</v>
      </c>
      <c r="I49" s="157">
        <v>1.76429464336</v>
      </c>
      <c r="J49" s="157">
        <v>1.76429464336</v>
      </c>
      <c r="K49" s="158">
        <f t="shared" ref="K49:K54" si="2">SUM(L49:O49)</f>
        <v>1.76429464336</v>
      </c>
      <c r="L49" s="157" t="s">
        <v>285</v>
      </c>
      <c r="M49" s="157" t="s">
        <v>285</v>
      </c>
      <c r="N49" s="157">
        <v>1.76429464336</v>
      </c>
      <c r="O49" s="156" t="s">
        <v>285</v>
      </c>
      <c r="P49" s="157">
        <f t="shared" ref="P49:P57" si="3">SUM(Q49:T49)</f>
        <v>0</v>
      </c>
      <c r="Q49" s="157" t="s">
        <v>285</v>
      </c>
      <c r="R49" s="157" t="s">
        <v>285</v>
      </c>
      <c r="S49" s="157">
        <v>0</v>
      </c>
      <c r="T49" s="158" t="s">
        <v>285</v>
      </c>
      <c r="U49" s="159">
        <f>SUM(V49:Y49)</f>
        <v>1.76429464336</v>
      </c>
      <c r="V49" s="157" t="s">
        <v>285</v>
      </c>
      <c r="W49" s="157" t="s">
        <v>285</v>
      </c>
      <c r="X49" s="157">
        <f t="shared" ref="X49:X57" si="4">SUM(N49,S49,)</f>
        <v>1.76429464336</v>
      </c>
      <c r="Y49" s="157" t="s">
        <v>285</v>
      </c>
    </row>
    <row r="50" spans="1:25" s="22" customFormat="1" ht="46.5" x14ac:dyDescent="0.35">
      <c r="A50" s="154" t="s">
        <v>249</v>
      </c>
      <c r="B50" s="169" t="s">
        <v>338</v>
      </c>
      <c r="C50" s="188" t="s">
        <v>339</v>
      </c>
      <c r="D50" s="163">
        <v>2020</v>
      </c>
      <c r="E50" s="163">
        <v>2020</v>
      </c>
      <c r="F50" s="156" t="s">
        <v>285</v>
      </c>
      <c r="G50" s="156" t="s">
        <v>285</v>
      </c>
      <c r="H50" s="156" t="s">
        <v>285</v>
      </c>
      <c r="I50" s="157">
        <v>0.57384637990863996</v>
      </c>
      <c r="J50" s="157">
        <v>0.57384637990863996</v>
      </c>
      <c r="K50" s="157">
        <f t="shared" si="2"/>
        <v>0</v>
      </c>
      <c r="L50" s="157" t="s">
        <v>285</v>
      </c>
      <c r="M50" s="157" t="s">
        <v>285</v>
      </c>
      <c r="N50" s="157">
        <v>0</v>
      </c>
      <c r="O50" s="156" t="s">
        <v>285</v>
      </c>
      <c r="P50" s="157">
        <f t="shared" si="3"/>
        <v>0.57384637990863996</v>
      </c>
      <c r="Q50" s="157" t="s">
        <v>285</v>
      </c>
      <c r="R50" s="157" t="s">
        <v>285</v>
      </c>
      <c r="S50" s="157">
        <v>0.57384637990863996</v>
      </c>
      <c r="T50" s="158" t="s">
        <v>285</v>
      </c>
      <c r="U50" s="159">
        <f t="shared" ref="U50:U57" si="5">SUM(V50:Y50)</f>
        <v>0.57384637990863996</v>
      </c>
      <c r="V50" s="157" t="s">
        <v>285</v>
      </c>
      <c r="W50" s="157" t="s">
        <v>285</v>
      </c>
      <c r="X50" s="157">
        <f t="shared" si="4"/>
        <v>0.57384637990863996</v>
      </c>
      <c r="Y50" s="157" t="s">
        <v>285</v>
      </c>
    </row>
    <row r="51" spans="1:25" s="22" customFormat="1" ht="46.5" x14ac:dyDescent="0.35">
      <c r="A51" s="154" t="s">
        <v>249</v>
      </c>
      <c r="B51" s="169" t="s">
        <v>340</v>
      </c>
      <c r="C51" s="188" t="s">
        <v>341</v>
      </c>
      <c r="D51" s="163">
        <v>2020</v>
      </c>
      <c r="E51" s="163">
        <v>2020</v>
      </c>
      <c r="F51" s="156" t="s">
        <v>285</v>
      </c>
      <c r="G51" s="156" t="s">
        <v>285</v>
      </c>
      <c r="H51" s="156" t="s">
        <v>285</v>
      </c>
      <c r="I51" s="157">
        <v>0.5173329471003999</v>
      </c>
      <c r="J51" s="157">
        <v>0.5173329471003999</v>
      </c>
      <c r="K51" s="157">
        <f t="shared" si="2"/>
        <v>0</v>
      </c>
      <c r="L51" s="157" t="s">
        <v>285</v>
      </c>
      <c r="M51" s="157" t="s">
        <v>285</v>
      </c>
      <c r="N51" s="157">
        <v>0</v>
      </c>
      <c r="O51" s="156" t="s">
        <v>285</v>
      </c>
      <c r="P51" s="157">
        <f t="shared" si="3"/>
        <v>0.5173329471003999</v>
      </c>
      <c r="Q51" s="157" t="s">
        <v>285</v>
      </c>
      <c r="R51" s="157" t="s">
        <v>285</v>
      </c>
      <c r="S51" s="157">
        <v>0.5173329471003999</v>
      </c>
      <c r="T51" s="158" t="s">
        <v>285</v>
      </c>
      <c r="U51" s="159">
        <f t="shared" si="5"/>
        <v>0.5173329471003999</v>
      </c>
      <c r="V51" s="157" t="s">
        <v>285</v>
      </c>
      <c r="W51" s="157" t="s">
        <v>285</v>
      </c>
      <c r="X51" s="157">
        <f t="shared" si="4"/>
        <v>0.5173329471003999</v>
      </c>
      <c r="Y51" s="157" t="s">
        <v>285</v>
      </c>
    </row>
    <row r="52" spans="1:25" s="22" customFormat="1" ht="31" x14ac:dyDescent="0.35">
      <c r="A52" s="154" t="s">
        <v>249</v>
      </c>
      <c r="B52" s="169" t="s">
        <v>342</v>
      </c>
      <c r="C52" s="188" t="s">
        <v>343</v>
      </c>
      <c r="D52" s="163">
        <v>2019</v>
      </c>
      <c r="E52" s="163">
        <v>2019</v>
      </c>
      <c r="F52" s="156" t="s">
        <v>285</v>
      </c>
      <c r="G52" s="156" t="s">
        <v>285</v>
      </c>
      <c r="H52" s="156" t="s">
        <v>285</v>
      </c>
      <c r="I52" s="157">
        <v>0.38070872888000001</v>
      </c>
      <c r="J52" s="157">
        <v>0.38070872888000001</v>
      </c>
      <c r="K52" s="158">
        <f t="shared" si="2"/>
        <v>0.38070872888000001</v>
      </c>
      <c r="L52" s="157" t="s">
        <v>285</v>
      </c>
      <c r="M52" s="157" t="s">
        <v>285</v>
      </c>
      <c r="N52" s="157">
        <v>0.38070872888000001</v>
      </c>
      <c r="O52" s="156" t="s">
        <v>285</v>
      </c>
      <c r="P52" s="157">
        <f t="shared" si="3"/>
        <v>0</v>
      </c>
      <c r="Q52" s="157" t="s">
        <v>285</v>
      </c>
      <c r="R52" s="157" t="s">
        <v>285</v>
      </c>
      <c r="S52" s="157">
        <v>0</v>
      </c>
      <c r="T52" s="158" t="s">
        <v>285</v>
      </c>
      <c r="U52" s="159">
        <f t="shared" si="5"/>
        <v>0.38070872888000001</v>
      </c>
      <c r="V52" s="157" t="s">
        <v>285</v>
      </c>
      <c r="W52" s="157" t="s">
        <v>285</v>
      </c>
      <c r="X52" s="157">
        <f t="shared" si="4"/>
        <v>0.38070872888000001</v>
      </c>
      <c r="Y52" s="157" t="s">
        <v>285</v>
      </c>
    </row>
    <row r="53" spans="1:25" s="22" customFormat="1" ht="31" x14ac:dyDescent="0.35">
      <c r="A53" s="154" t="s">
        <v>249</v>
      </c>
      <c r="B53" s="169" t="s">
        <v>344</v>
      </c>
      <c r="C53" s="188" t="s">
        <v>345</v>
      </c>
      <c r="D53" s="163">
        <v>2019</v>
      </c>
      <c r="E53" s="163">
        <v>2019</v>
      </c>
      <c r="F53" s="156" t="s">
        <v>285</v>
      </c>
      <c r="G53" s="156" t="s">
        <v>285</v>
      </c>
      <c r="H53" s="156" t="s">
        <v>285</v>
      </c>
      <c r="I53" s="157">
        <v>0.243184017</v>
      </c>
      <c r="J53" s="157">
        <v>0.243184017</v>
      </c>
      <c r="K53" s="158">
        <f t="shared" si="2"/>
        <v>0.243184017</v>
      </c>
      <c r="L53" s="157" t="s">
        <v>285</v>
      </c>
      <c r="M53" s="157" t="s">
        <v>285</v>
      </c>
      <c r="N53" s="157">
        <v>0.243184017</v>
      </c>
      <c r="O53" s="156" t="s">
        <v>285</v>
      </c>
      <c r="P53" s="157">
        <f t="shared" si="3"/>
        <v>0</v>
      </c>
      <c r="Q53" s="157" t="s">
        <v>285</v>
      </c>
      <c r="R53" s="157" t="s">
        <v>285</v>
      </c>
      <c r="S53" s="157">
        <v>0</v>
      </c>
      <c r="T53" s="158" t="s">
        <v>285</v>
      </c>
      <c r="U53" s="159">
        <f t="shared" si="5"/>
        <v>0.243184017</v>
      </c>
      <c r="V53" s="157" t="s">
        <v>285</v>
      </c>
      <c r="W53" s="157" t="s">
        <v>285</v>
      </c>
      <c r="X53" s="157">
        <f t="shared" si="4"/>
        <v>0.243184017</v>
      </c>
      <c r="Y53" s="157" t="s">
        <v>285</v>
      </c>
    </row>
    <row r="54" spans="1:25" s="22" customFormat="1" ht="31" x14ac:dyDescent="0.35">
      <c r="A54" s="154" t="s">
        <v>249</v>
      </c>
      <c r="B54" s="169" t="s">
        <v>346</v>
      </c>
      <c r="C54" s="188" t="s">
        <v>347</v>
      </c>
      <c r="D54" s="163">
        <v>2019</v>
      </c>
      <c r="E54" s="163">
        <v>2019</v>
      </c>
      <c r="F54" s="156" t="s">
        <v>285</v>
      </c>
      <c r="G54" s="156" t="s">
        <v>285</v>
      </c>
      <c r="H54" s="156" t="s">
        <v>285</v>
      </c>
      <c r="I54" s="157">
        <v>1.08820543056</v>
      </c>
      <c r="J54" s="157">
        <v>1.08820543056</v>
      </c>
      <c r="K54" s="157">
        <f t="shared" si="2"/>
        <v>1.08820543056</v>
      </c>
      <c r="L54" s="157" t="s">
        <v>285</v>
      </c>
      <c r="M54" s="157" t="s">
        <v>285</v>
      </c>
      <c r="N54" s="157">
        <v>1.08820543056</v>
      </c>
      <c r="O54" s="156" t="s">
        <v>285</v>
      </c>
      <c r="P54" s="157">
        <f t="shared" si="3"/>
        <v>0</v>
      </c>
      <c r="Q54" s="157" t="s">
        <v>285</v>
      </c>
      <c r="R54" s="157" t="s">
        <v>285</v>
      </c>
      <c r="S54" s="157">
        <v>0</v>
      </c>
      <c r="T54" s="158" t="s">
        <v>285</v>
      </c>
      <c r="U54" s="159">
        <f t="shared" si="5"/>
        <v>1.08820543056</v>
      </c>
      <c r="V54" s="157" t="s">
        <v>285</v>
      </c>
      <c r="W54" s="157" t="s">
        <v>285</v>
      </c>
      <c r="X54" s="157">
        <f t="shared" si="4"/>
        <v>1.08820543056</v>
      </c>
      <c r="Y54" s="157" t="s">
        <v>285</v>
      </c>
    </row>
    <row r="55" spans="1:25" s="22" customFormat="1" ht="46.5" x14ac:dyDescent="0.35">
      <c r="A55" s="154" t="s">
        <v>249</v>
      </c>
      <c r="B55" s="169" t="s">
        <v>348</v>
      </c>
      <c r="C55" s="188" t="s">
        <v>349</v>
      </c>
      <c r="D55" s="163">
        <v>2020</v>
      </c>
      <c r="E55" s="163">
        <v>2020</v>
      </c>
      <c r="F55" s="156" t="s">
        <v>285</v>
      </c>
      <c r="G55" s="156" t="s">
        <v>285</v>
      </c>
      <c r="H55" s="156" t="s">
        <v>285</v>
      </c>
      <c r="I55" s="157">
        <v>0.76760690540216003</v>
      </c>
      <c r="J55" s="157">
        <v>0.76760690540216003</v>
      </c>
      <c r="K55" s="157">
        <f>SUM(L55:N55)</f>
        <v>0</v>
      </c>
      <c r="L55" s="157" t="s">
        <v>285</v>
      </c>
      <c r="M55" s="157" t="s">
        <v>285</v>
      </c>
      <c r="N55" s="157">
        <v>0</v>
      </c>
      <c r="O55" s="156" t="s">
        <v>285</v>
      </c>
      <c r="P55" s="157">
        <f t="shared" si="3"/>
        <v>0.76760690540216003</v>
      </c>
      <c r="Q55" s="157" t="s">
        <v>285</v>
      </c>
      <c r="R55" s="157" t="s">
        <v>285</v>
      </c>
      <c r="S55" s="157">
        <v>0.76760690540216003</v>
      </c>
      <c r="T55" s="158" t="s">
        <v>285</v>
      </c>
      <c r="U55" s="159">
        <f t="shared" si="5"/>
        <v>0.76760690540216003</v>
      </c>
      <c r="V55" s="157" t="s">
        <v>285</v>
      </c>
      <c r="W55" s="157" t="s">
        <v>285</v>
      </c>
      <c r="X55" s="157">
        <f t="shared" si="4"/>
        <v>0.76760690540216003</v>
      </c>
      <c r="Y55" s="157" t="s">
        <v>285</v>
      </c>
    </row>
    <row r="56" spans="1:25" s="118" customFormat="1" ht="31" x14ac:dyDescent="0.35">
      <c r="A56" s="154" t="s">
        <v>249</v>
      </c>
      <c r="B56" s="169" t="s">
        <v>350</v>
      </c>
      <c r="C56" s="188" t="s">
        <v>351</v>
      </c>
      <c r="D56" s="163">
        <v>2020</v>
      </c>
      <c r="E56" s="163">
        <v>2020</v>
      </c>
      <c r="F56" s="156" t="s">
        <v>285</v>
      </c>
      <c r="G56" s="156" t="s">
        <v>285</v>
      </c>
      <c r="H56" s="156" t="s">
        <v>285</v>
      </c>
      <c r="I56" s="157">
        <v>2.3709704446741604</v>
      </c>
      <c r="J56" s="157">
        <v>2.3709704446741604</v>
      </c>
      <c r="K56" s="157">
        <f>SUM(L56:N56)</f>
        <v>0</v>
      </c>
      <c r="L56" s="157" t="s">
        <v>285</v>
      </c>
      <c r="M56" s="157" t="s">
        <v>285</v>
      </c>
      <c r="N56" s="157">
        <v>0</v>
      </c>
      <c r="O56" s="156" t="s">
        <v>285</v>
      </c>
      <c r="P56" s="157">
        <f t="shared" si="3"/>
        <v>2.3709704446741604</v>
      </c>
      <c r="Q56" s="157" t="s">
        <v>285</v>
      </c>
      <c r="R56" s="157" t="s">
        <v>285</v>
      </c>
      <c r="S56" s="157">
        <v>2.3709704446741604</v>
      </c>
      <c r="T56" s="158" t="s">
        <v>285</v>
      </c>
      <c r="U56" s="159">
        <f t="shared" si="5"/>
        <v>2.3709704446741604</v>
      </c>
      <c r="V56" s="157" t="s">
        <v>285</v>
      </c>
      <c r="W56" s="157" t="s">
        <v>285</v>
      </c>
      <c r="X56" s="157">
        <f t="shared" si="4"/>
        <v>2.3709704446741604</v>
      </c>
      <c r="Y56" s="157" t="s">
        <v>285</v>
      </c>
    </row>
    <row r="57" spans="1:25" s="22" customFormat="1" ht="46.5" x14ac:dyDescent="0.35">
      <c r="A57" s="154" t="s">
        <v>249</v>
      </c>
      <c r="B57" s="169" t="s">
        <v>352</v>
      </c>
      <c r="C57" s="188" t="s">
        <v>353</v>
      </c>
      <c r="D57" s="163">
        <v>2019</v>
      </c>
      <c r="E57" s="163">
        <v>2019</v>
      </c>
      <c r="F57" s="156" t="s">
        <v>285</v>
      </c>
      <c r="G57" s="156" t="s">
        <v>285</v>
      </c>
      <c r="H57" s="156" t="s">
        <v>285</v>
      </c>
      <c r="I57" s="157">
        <v>2.2578696382799999</v>
      </c>
      <c r="J57" s="157">
        <v>2.2578696382799999</v>
      </c>
      <c r="K57" s="157">
        <f>SUM(L57:N57)</f>
        <v>2.2578696382799999</v>
      </c>
      <c r="L57" s="157" t="s">
        <v>285</v>
      </c>
      <c r="M57" s="157" t="s">
        <v>285</v>
      </c>
      <c r="N57" s="157">
        <v>2.2578696382799999</v>
      </c>
      <c r="O57" s="156" t="s">
        <v>285</v>
      </c>
      <c r="P57" s="157">
        <f t="shared" si="3"/>
        <v>0</v>
      </c>
      <c r="Q57" s="157" t="s">
        <v>285</v>
      </c>
      <c r="R57" s="157" t="s">
        <v>285</v>
      </c>
      <c r="S57" s="157">
        <v>0</v>
      </c>
      <c r="T57" s="158" t="s">
        <v>285</v>
      </c>
      <c r="U57" s="159">
        <f t="shared" si="5"/>
        <v>2.2578696382799999</v>
      </c>
      <c r="V57" s="157" t="s">
        <v>285</v>
      </c>
      <c r="W57" s="157" t="s">
        <v>285</v>
      </c>
      <c r="X57" s="157">
        <f t="shared" si="4"/>
        <v>2.2578696382799999</v>
      </c>
      <c r="Y57" s="157" t="s">
        <v>285</v>
      </c>
    </row>
    <row r="58" spans="1:25" s="22" customFormat="1" ht="62" x14ac:dyDescent="0.35">
      <c r="A58" s="154" t="s">
        <v>251</v>
      </c>
      <c r="B58" s="155" t="s">
        <v>252</v>
      </c>
      <c r="C58" s="156" t="s">
        <v>284</v>
      </c>
      <c r="D58" s="156" t="s">
        <v>285</v>
      </c>
      <c r="E58" s="156" t="s">
        <v>285</v>
      </c>
      <c r="F58" s="156" t="s">
        <v>285</v>
      </c>
      <c r="G58" s="156" t="s">
        <v>285</v>
      </c>
      <c r="H58" s="156" t="s">
        <v>285</v>
      </c>
      <c r="I58" s="156" t="s">
        <v>285</v>
      </c>
      <c r="J58" s="156" t="s">
        <v>285</v>
      </c>
      <c r="K58" s="156" t="s">
        <v>285</v>
      </c>
      <c r="L58" s="157" t="s">
        <v>285</v>
      </c>
      <c r="M58" s="157" t="s">
        <v>285</v>
      </c>
      <c r="N58" s="156" t="s">
        <v>285</v>
      </c>
      <c r="O58" s="156" t="s">
        <v>285</v>
      </c>
      <c r="P58" s="156" t="s">
        <v>285</v>
      </c>
      <c r="Q58" s="157" t="s">
        <v>285</v>
      </c>
      <c r="R58" s="157" t="s">
        <v>285</v>
      </c>
      <c r="S58" s="156" t="s">
        <v>285</v>
      </c>
      <c r="T58" s="156" t="s">
        <v>285</v>
      </c>
      <c r="U58" s="156" t="s">
        <v>285</v>
      </c>
      <c r="V58" s="157" t="s">
        <v>285</v>
      </c>
      <c r="W58" s="157" t="s">
        <v>285</v>
      </c>
      <c r="X58" s="156" t="s">
        <v>285</v>
      </c>
      <c r="Y58" s="157" t="s">
        <v>285</v>
      </c>
    </row>
    <row r="59" spans="1:25" s="22" customFormat="1" ht="46.5" x14ac:dyDescent="0.35">
      <c r="A59" s="154" t="s">
        <v>149</v>
      </c>
      <c r="B59" s="155" t="s">
        <v>253</v>
      </c>
      <c r="C59" s="156" t="s">
        <v>284</v>
      </c>
      <c r="D59" s="156" t="s">
        <v>285</v>
      </c>
      <c r="E59" s="156" t="s">
        <v>285</v>
      </c>
      <c r="F59" s="156" t="s">
        <v>285</v>
      </c>
      <c r="G59" s="156" t="s">
        <v>285</v>
      </c>
      <c r="H59" s="156" t="s">
        <v>285</v>
      </c>
      <c r="I59" s="156" t="s">
        <v>285</v>
      </c>
      <c r="J59" s="156" t="s">
        <v>285</v>
      </c>
      <c r="K59" s="156" t="s">
        <v>285</v>
      </c>
      <c r="L59" s="156" t="s">
        <v>285</v>
      </c>
      <c r="M59" s="156" t="s">
        <v>285</v>
      </c>
      <c r="N59" s="156" t="s">
        <v>285</v>
      </c>
      <c r="O59" s="156" t="s">
        <v>285</v>
      </c>
      <c r="P59" s="156" t="s">
        <v>285</v>
      </c>
      <c r="Q59" s="157" t="s">
        <v>285</v>
      </c>
      <c r="R59" s="157" t="s">
        <v>285</v>
      </c>
      <c r="S59" s="156" t="s">
        <v>285</v>
      </c>
      <c r="T59" s="156" t="s">
        <v>285</v>
      </c>
      <c r="U59" s="156" t="s">
        <v>285</v>
      </c>
      <c r="V59" s="157" t="s">
        <v>285</v>
      </c>
      <c r="W59" s="157" t="s">
        <v>285</v>
      </c>
      <c r="X59" s="156" t="s">
        <v>285</v>
      </c>
      <c r="Y59" s="157" t="s">
        <v>285</v>
      </c>
    </row>
    <row r="60" spans="1:25" s="22" customFormat="1" ht="46.5" x14ac:dyDescent="0.35">
      <c r="A60" s="154" t="s">
        <v>150</v>
      </c>
      <c r="B60" s="155" t="s">
        <v>254</v>
      </c>
      <c r="C60" s="156" t="s">
        <v>284</v>
      </c>
      <c r="D60" s="156" t="s">
        <v>285</v>
      </c>
      <c r="E60" s="156" t="s">
        <v>285</v>
      </c>
      <c r="F60" s="156" t="s">
        <v>285</v>
      </c>
      <c r="G60" s="156" t="s">
        <v>285</v>
      </c>
      <c r="H60" s="156" t="s">
        <v>285</v>
      </c>
      <c r="I60" s="156" t="s">
        <v>285</v>
      </c>
      <c r="J60" s="156" t="s">
        <v>285</v>
      </c>
      <c r="K60" s="156" t="s">
        <v>285</v>
      </c>
      <c r="L60" s="156" t="s">
        <v>285</v>
      </c>
      <c r="M60" s="156" t="s">
        <v>285</v>
      </c>
      <c r="N60" s="156" t="s">
        <v>285</v>
      </c>
      <c r="O60" s="156" t="s">
        <v>285</v>
      </c>
      <c r="P60" s="156" t="s">
        <v>285</v>
      </c>
      <c r="Q60" s="157" t="s">
        <v>285</v>
      </c>
      <c r="R60" s="157" t="s">
        <v>285</v>
      </c>
      <c r="S60" s="156" t="s">
        <v>285</v>
      </c>
      <c r="T60" s="156" t="s">
        <v>285</v>
      </c>
      <c r="U60" s="156" t="s">
        <v>285</v>
      </c>
      <c r="V60" s="157" t="s">
        <v>285</v>
      </c>
      <c r="W60" s="157" t="s">
        <v>285</v>
      </c>
      <c r="X60" s="156" t="s">
        <v>285</v>
      </c>
      <c r="Y60" s="157" t="s">
        <v>285</v>
      </c>
    </row>
    <row r="61" spans="1:25" s="22" customFormat="1" ht="46.5" x14ac:dyDescent="0.35">
      <c r="A61" s="154" t="s">
        <v>151</v>
      </c>
      <c r="B61" s="155" t="s">
        <v>255</v>
      </c>
      <c r="C61" s="156" t="s">
        <v>284</v>
      </c>
      <c r="D61" s="156" t="s">
        <v>285</v>
      </c>
      <c r="E61" s="156" t="s">
        <v>285</v>
      </c>
      <c r="F61" s="156" t="s">
        <v>285</v>
      </c>
      <c r="G61" s="156" t="s">
        <v>285</v>
      </c>
      <c r="H61" s="156" t="s">
        <v>285</v>
      </c>
      <c r="I61" s="156" t="s">
        <v>285</v>
      </c>
      <c r="J61" s="156" t="s">
        <v>285</v>
      </c>
      <c r="K61" s="156" t="s">
        <v>285</v>
      </c>
      <c r="L61" s="156" t="s">
        <v>285</v>
      </c>
      <c r="M61" s="156" t="s">
        <v>285</v>
      </c>
      <c r="N61" s="156" t="s">
        <v>285</v>
      </c>
      <c r="O61" s="156" t="s">
        <v>285</v>
      </c>
      <c r="P61" s="156" t="s">
        <v>285</v>
      </c>
      <c r="Q61" s="156" t="s">
        <v>285</v>
      </c>
      <c r="R61" s="156" t="s">
        <v>285</v>
      </c>
      <c r="S61" s="156" t="s">
        <v>285</v>
      </c>
      <c r="T61" s="156" t="s">
        <v>285</v>
      </c>
      <c r="U61" s="156" t="s">
        <v>285</v>
      </c>
      <c r="V61" s="156" t="s">
        <v>285</v>
      </c>
      <c r="W61" s="156" t="s">
        <v>285</v>
      </c>
      <c r="X61" s="156" t="s">
        <v>285</v>
      </c>
      <c r="Y61" s="157" t="s">
        <v>285</v>
      </c>
    </row>
    <row r="62" spans="1:25" s="22" customFormat="1" ht="46.5" x14ac:dyDescent="0.35">
      <c r="A62" s="154" t="s">
        <v>256</v>
      </c>
      <c r="B62" s="155" t="s">
        <v>257</v>
      </c>
      <c r="C62" s="156" t="s">
        <v>284</v>
      </c>
      <c r="D62" s="156" t="s">
        <v>285</v>
      </c>
      <c r="E62" s="156" t="s">
        <v>285</v>
      </c>
      <c r="F62" s="156" t="s">
        <v>285</v>
      </c>
      <c r="G62" s="156" t="s">
        <v>285</v>
      </c>
      <c r="H62" s="156" t="s">
        <v>285</v>
      </c>
      <c r="I62" s="156" t="s">
        <v>285</v>
      </c>
      <c r="J62" s="156" t="s">
        <v>285</v>
      </c>
      <c r="K62" s="156" t="s">
        <v>285</v>
      </c>
      <c r="L62" s="156" t="s">
        <v>285</v>
      </c>
      <c r="M62" s="156" t="s">
        <v>285</v>
      </c>
      <c r="N62" s="156" t="s">
        <v>285</v>
      </c>
      <c r="O62" s="156" t="s">
        <v>285</v>
      </c>
      <c r="P62" s="156" t="s">
        <v>285</v>
      </c>
      <c r="Q62" s="156" t="s">
        <v>285</v>
      </c>
      <c r="R62" s="156" t="s">
        <v>285</v>
      </c>
      <c r="S62" s="156" t="s">
        <v>285</v>
      </c>
      <c r="T62" s="156" t="s">
        <v>285</v>
      </c>
      <c r="U62" s="156" t="s">
        <v>285</v>
      </c>
      <c r="V62" s="156" t="s">
        <v>285</v>
      </c>
      <c r="W62" s="156" t="s">
        <v>285</v>
      </c>
      <c r="X62" s="156" t="s">
        <v>285</v>
      </c>
      <c r="Y62" s="157" t="s">
        <v>285</v>
      </c>
    </row>
    <row r="63" spans="1:25" s="22" customFormat="1" ht="46.5" x14ac:dyDescent="0.35">
      <c r="A63" s="154" t="s">
        <v>258</v>
      </c>
      <c r="B63" s="155" t="s">
        <v>259</v>
      </c>
      <c r="C63" s="156" t="s">
        <v>284</v>
      </c>
      <c r="D63" s="156" t="s">
        <v>285</v>
      </c>
      <c r="E63" s="156" t="s">
        <v>285</v>
      </c>
      <c r="F63" s="156" t="s">
        <v>285</v>
      </c>
      <c r="G63" s="156" t="s">
        <v>285</v>
      </c>
      <c r="H63" s="156" t="s">
        <v>285</v>
      </c>
      <c r="I63" s="156" t="s">
        <v>285</v>
      </c>
      <c r="J63" s="156" t="s">
        <v>285</v>
      </c>
      <c r="K63" s="156" t="s">
        <v>285</v>
      </c>
      <c r="L63" s="156" t="s">
        <v>285</v>
      </c>
      <c r="M63" s="156" t="s">
        <v>285</v>
      </c>
      <c r="N63" s="156" t="s">
        <v>285</v>
      </c>
      <c r="O63" s="156" t="s">
        <v>285</v>
      </c>
      <c r="P63" s="156" t="s">
        <v>285</v>
      </c>
      <c r="Q63" s="156" t="s">
        <v>285</v>
      </c>
      <c r="R63" s="156" t="s">
        <v>285</v>
      </c>
      <c r="S63" s="156" t="s">
        <v>285</v>
      </c>
      <c r="T63" s="156" t="s">
        <v>285</v>
      </c>
      <c r="U63" s="156" t="s">
        <v>285</v>
      </c>
      <c r="V63" s="156" t="s">
        <v>285</v>
      </c>
      <c r="W63" s="156" t="s">
        <v>285</v>
      </c>
      <c r="X63" s="156" t="s">
        <v>285</v>
      </c>
      <c r="Y63" s="156" t="s">
        <v>285</v>
      </c>
    </row>
    <row r="64" spans="1:25" s="22" customFormat="1" ht="62" x14ac:dyDescent="0.35">
      <c r="A64" s="154" t="s">
        <v>260</v>
      </c>
      <c r="B64" s="155" t="s">
        <v>261</v>
      </c>
      <c r="C64" s="156" t="s">
        <v>284</v>
      </c>
      <c r="D64" s="156" t="s">
        <v>285</v>
      </c>
      <c r="E64" s="156" t="s">
        <v>285</v>
      </c>
      <c r="F64" s="156" t="s">
        <v>285</v>
      </c>
      <c r="G64" s="156" t="s">
        <v>285</v>
      </c>
      <c r="H64" s="156" t="s">
        <v>285</v>
      </c>
      <c r="I64" s="156" t="s">
        <v>285</v>
      </c>
      <c r="J64" s="156" t="s">
        <v>285</v>
      </c>
      <c r="K64" s="156" t="s">
        <v>285</v>
      </c>
      <c r="L64" s="156" t="s">
        <v>285</v>
      </c>
      <c r="M64" s="156" t="s">
        <v>285</v>
      </c>
      <c r="N64" s="156" t="s">
        <v>285</v>
      </c>
      <c r="O64" s="156" t="s">
        <v>285</v>
      </c>
      <c r="P64" s="156" t="s">
        <v>285</v>
      </c>
      <c r="Q64" s="156" t="s">
        <v>285</v>
      </c>
      <c r="R64" s="156" t="s">
        <v>285</v>
      </c>
      <c r="S64" s="156" t="s">
        <v>285</v>
      </c>
      <c r="T64" s="156" t="s">
        <v>285</v>
      </c>
      <c r="U64" s="156" t="s">
        <v>285</v>
      </c>
      <c r="V64" s="156" t="s">
        <v>285</v>
      </c>
      <c r="W64" s="156" t="s">
        <v>285</v>
      </c>
      <c r="X64" s="156" t="s">
        <v>285</v>
      </c>
      <c r="Y64" s="156" t="s">
        <v>285</v>
      </c>
    </row>
    <row r="65" spans="1:25" s="22" customFormat="1" ht="62" x14ac:dyDescent="0.35">
      <c r="A65" s="154" t="s">
        <v>262</v>
      </c>
      <c r="B65" s="155" t="s">
        <v>263</v>
      </c>
      <c r="C65" s="156" t="s">
        <v>284</v>
      </c>
      <c r="D65" s="156" t="s">
        <v>285</v>
      </c>
      <c r="E65" s="156" t="s">
        <v>285</v>
      </c>
      <c r="F65" s="156" t="s">
        <v>285</v>
      </c>
      <c r="G65" s="156" t="s">
        <v>285</v>
      </c>
      <c r="H65" s="156" t="s">
        <v>285</v>
      </c>
      <c r="I65" s="156" t="s">
        <v>285</v>
      </c>
      <c r="J65" s="156" t="s">
        <v>285</v>
      </c>
      <c r="K65" s="156" t="s">
        <v>285</v>
      </c>
      <c r="L65" s="156" t="s">
        <v>285</v>
      </c>
      <c r="M65" s="156" t="s">
        <v>285</v>
      </c>
      <c r="N65" s="156" t="s">
        <v>285</v>
      </c>
      <c r="O65" s="156" t="s">
        <v>285</v>
      </c>
      <c r="P65" s="156" t="s">
        <v>285</v>
      </c>
      <c r="Q65" s="156" t="s">
        <v>285</v>
      </c>
      <c r="R65" s="156" t="s">
        <v>285</v>
      </c>
      <c r="S65" s="156" t="s">
        <v>285</v>
      </c>
      <c r="T65" s="156" t="s">
        <v>285</v>
      </c>
      <c r="U65" s="156" t="s">
        <v>285</v>
      </c>
      <c r="V65" s="156" t="s">
        <v>285</v>
      </c>
      <c r="W65" s="156" t="s">
        <v>285</v>
      </c>
      <c r="X65" s="156" t="s">
        <v>285</v>
      </c>
      <c r="Y65" s="156" t="s">
        <v>285</v>
      </c>
    </row>
    <row r="66" spans="1:25" s="22" customFormat="1" ht="62" x14ac:dyDescent="0.35">
      <c r="A66" s="154" t="s">
        <v>264</v>
      </c>
      <c r="B66" s="155" t="s">
        <v>265</v>
      </c>
      <c r="C66" s="156" t="s">
        <v>284</v>
      </c>
      <c r="D66" s="156" t="s">
        <v>285</v>
      </c>
      <c r="E66" s="156" t="s">
        <v>285</v>
      </c>
      <c r="F66" s="156" t="s">
        <v>285</v>
      </c>
      <c r="G66" s="156" t="s">
        <v>285</v>
      </c>
      <c r="H66" s="156" t="s">
        <v>285</v>
      </c>
      <c r="I66" s="156" t="s">
        <v>285</v>
      </c>
      <c r="J66" s="156" t="s">
        <v>285</v>
      </c>
      <c r="K66" s="156" t="s">
        <v>285</v>
      </c>
      <c r="L66" s="156" t="s">
        <v>285</v>
      </c>
      <c r="M66" s="156" t="s">
        <v>285</v>
      </c>
      <c r="N66" s="156" t="s">
        <v>285</v>
      </c>
      <c r="O66" s="156" t="s">
        <v>285</v>
      </c>
      <c r="P66" s="156" t="s">
        <v>285</v>
      </c>
      <c r="Q66" s="156" t="s">
        <v>285</v>
      </c>
      <c r="R66" s="156" t="s">
        <v>285</v>
      </c>
      <c r="S66" s="156" t="s">
        <v>285</v>
      </c>
      <c r="T66" s="156" t="s">
        <v>285</v>
      </c>
      <c r="U66" s="156" t="s">
        <v>285</v>
      </c>
      <c r="V66" s="156" t="s">
        <v>285</v>
      </c>
      <c r="W66" s="156" t="s">
        <v>285</v>
      </c>
      <c r="X66" s="156" t="s">
        <v>285</v>
      </c>
      <c r="Y66" s="156" t="s">
        <v>285</v>
      </c>
    </row>
    <row r="67" spans="1:25" s="22" customFormat="1" ht="62" x14ac:dyDescent="0.35">
      <c r="A67" s="154" t="s">
        <v>266</v>
      </c>
      <c r="B67" s="155" t="s">
        <v>267</v>
      </c>
      <c r="C67" s="156" t="s">
        <v>284</v>
      </c>
      <c r="D67" s="156" t="s">
        <v>285</v>
      </c>
      <c r="E67" s="156" t="s">
        <v>285</v>
      </c>
      <c r="F67" s="156" t="s">
        <v>285</v>
      </c>
      <c r="G67" s="156" t="s">
        <v>285</v>
      </c>
      <c r="H67" s="156" t="s">
        <v>285</v>
      </c>
      <c r="I67" s="156" t="s">
        <v>285</v>
      </c>
      <c r="J67" s="156" t="s">
        <v>285</v>
      </c>
      <c r="K67" s="156" t="s">
        <v>285</v>
      </c>
      <c r="L67" s="156" t="s">
        <v>285</v>
      </c>
      <c r="M67" s="156" t="s">
        <v>285</v>
      </c>
      <c r="N67" s="156" t="s">
        <v>285</v>
      </c>
      <c r="O67" s="156" t="s">
        <v>285</v>
      </c>
      <c r="P67" s="156" t="s">
        <v>285</v>
      </c>
      <c r="Q67" s="156" t="s">
        <v>285</v>
      </c>
      <c r="R67" s="156" t="s">
        <v>285</v>
      </c>
      <c r="S67" s="156" t="s">
        <v>285</v>
      </c>
      <c r="T67" s="156" t="s">
        <v>285</v>
      </c>
      <c r="U67" s="156" t="s">
        <v>285</v>
      </c>
      <c r="V67" s="156" t="s">
        <v>285</v>
      </c>
      <c r="W67" s="156" t="s">
        <v>285</v>
      </c>
      <c r="X67" s="156" t="s">
        <v>285</v>
      </c>
      <c r="Y67" s="156" t="s">
        <v>285</v>
      </c>
    </row>
    <row r="68" spans="1:25" s="22" customFormat="1" ht="62" x14ac:dyDescent="0.35">
      <c r="A68" s="154" t="s">
        <v>268</v>
      </c>
      <c r="B68" s="155" t="s">
        <v>269</v>
      </c>
      <c r="C68" s="156" t="s">
        <v>284</v>
      </c>
      <c r="D68" s="156" t="s">
        <v>285</v>
      </c>
      <c r="E68" s="156" t="s">
        <v>285</v>
      </c>
      <c r="F68" s="156" t="s">
        <v>285</v>
      </c>
      <c r="G68" s="156" t="s">
        <v>285</v>
      </c>
      <c r="H68" s="156" t="s">
        <v>285</v>
      </c>
      <c r="I68" s="156" t="s">
        <v>285</v>
      </c>
      <c r="J68" s="156" t="s">
        <v>285</v>
      </c>
      <c r="K68" s="156" t="s">
        <v>285</v>
      </c>
      <c r="L68" s="156" t="s">
        <v>285</v>
      </c>
      <c r="M68" s="156" t="s">
        <v>285</v>
      </c>
      <c r="N68" s="156" t="s">
        <v>285</v>
      </c>
      <c r="O68" s="156" t="s">
        <v>285</v>
      </c>
      <c r="P68" s="156" t="s">
        <v>285</v>
      </c>
      <c r="Q68" s="156" t="s">
        <v>285</v>
      </c>
      <c r="R68" s="156" t="s">
        <v>285</v>
      </c>
      <c r="S68" s="156" t="s">
        <v>285</v>
      </c>
      <c r="T68" s="156" t="s">
        <v>285</v>
      </c>
      <c r="U68" s="156" t="s">
        <v>285</v>
      </c>
      <c r="V68" s="156" t="s">
        <v>285</v>
      </c>
      <c r="W68" s="156" t="s">
        <v>285</v>
      </c>
      <c r="X68" s="156" t="s">
        <v>285</v>
      </c>
      <c r="Y68" s="156" t="s">
        <v>285</v>
      </c>
    </row>
    <row r="69" spans="1:25" s="22" customFormat="1" ht="46.5" x14ac:dyDescent="0.35">
      <c r="A69" s="154" t="s">
        <v>270</v>
      </c>
      <c r="B69" s="155" t="s">
        <v>271</v>
      </c>
      <c r="C69" s="156" t="s">
        <v>284</v>
      </c>
      <c r="D69" s="156" t="s">
        <v>285</v>
      </c>
      <c r="E69" s="156" t="s">
        <v>285</v>
      </c>
      <c r="F69" s="156" t="s">
        <v>285</v>
      </c>
      <c r="G69" s="156" t="s">
        <v>285</v>
      </c>
      <c r="H69" s="156" t="s">
        <v>285</v>
      </c>
      <c r="I69" s="156" t="s">
        <v>285</v>
      </c>
      <c r="J69" s="156" t="s">
        <v>285</v>
      </c>
      <c r="K69" s="156" t="s">
        <v>285</v>
      </c>
      <c r="L69" s="156" t="s">
        <v>285</v>
      </c>
      <c r="M69" s="156" t="s">
        <v>285</v>
      </c>
      <c r="N69" s="156" t="s">
        <v>285</v>
      </c>
      <c r="O69" s="156" t="s">
        <v>285</v>
      </c>
      <c r="P69" s="156" t="s">
        <v>285</v>
      </c>
      <c r="Q69" s="156" t="s">
        <v>285</v>
      </c>
      <c r="R69" s="156" t="s">
        <v>285</v>
      </c>
      <c r="S69" s="156" t="s">
        <v>285</v>
      </c>
      <c r="T69" s="156" t="s">
        <v>285</v>
      </c>
      <c r="U69" s="156" t="s">
        <v>285</v>
      </c>
      <c r="V69" s="156" t="s">
        <v>285</v>
      </c>
      <c r="W69" s="156" t="s">
        <v>285</v>
      </c>
      <c r="X69" s="156" t="s">
        <v>285</v>
      </c>
      <c r="Y69" s="156" t="s">
        <v>285</v>
      </c>
    </row>
    <row r="70" spans="1:25" s="22" customFormat="1" ht="62" x14ac:dyDescent="0.35">
      <c r="A70" s="154" t="s">
        <v>272</v>
      </c>
      <c r="B70" s="155" t="s">
        <v>273</v>
      </c>
      <c r="C70" s="156" t="s">
        <v>284</v>
      </c>
      <c r="D70" s="156" t="s">
        <v>285</v>
      </c>
      <c r="E70" s="156" t="s">
        <v>285</v>
      </c>
      <c r="F70" s="156" t="s">
        <v>285</v>
      </c>
      <c r="G70" s="156" t="s">
        <v>285</v>
      </c>
      <c r="H70" s="156" t="s">
        <v>285</v>
      </c>
      <c r="I70" s="156" t="s">
        <v>285</v>
      </c>
      <c r="J70" s="156" t="s">
        <v>285</v>
      </c>
      <c r="K70" s="156" t="s">
        <v>285</v>
      </c>
      <c r="L70" s="156" t="s">
        <v>285</v>
      </c>
      <c r="M70" s="156" t="s">
        <v>285</v>
      </c>
      <c r="N70" s="156" t="s">
        <v>285</v>
      </c>
      <c r="O70" s="156" t="s">
        <v>285</v>
      </c>
      <c r="P70" s="156" t="s">
        <v>285</v>
      </c>
      <c r="Q70" s="156" t="s">
        <v>285</v>
      </c>
      <c r="R70" s="156" t="s">
        <v>285</v>
      </c>
      <c r="S70" s="156" t="s">
        <v>285</v>
      </c>
      <c r="T70" s="156" t="s">
        <v>285</v>
      </c>
      <c r="U70" s="156" t="s">
        <v>285</v>
      </c>
      <c r="V70" s="156" t="s">
        <v>285</v>
      </c>
      <c r="W70" s="156" t="s">
        <v>285</v>
      </c>
      <c r="X70" s="156" t="s">
        <v>285</v>
      </c>
      <c r="Y70" s="156" t="s">
        <v>285</v>
      </c>
    </row>
    <row r="71" spans="1:25" s="22" customFormat="1" ht="93" x14ac:dyDescent="0.35">
      <c r="A71" s="154" t="s">
        <v>152</v>
      </c>
      <c r="B71" s="155" t="s">
        <v>274</v>
      </c>
      <c r="C71" s="156" t="s">
        <v>284</v>
      </c>
      <c r="D71" s="156" t="s">
        <v>285</v>
      </c>
      <c r="E71" s="156" t="s">
        <v>285</v>
      </c>
      <c r="F71" s="156" t="s">
        <v>285</v>
      </c>
      <c r="G71" s="156" t="s">
        <v>285</v>
      </c>
      <c r="H71" s="156" t="s">
        <v>285</v>
      </c>
      <c r="I71" s="156" t="s">
        <v>285</v>
      </c>
      <c r="J71" s="156" t="s">
        <v>285</v>
      </c>
      <c r="K71" s="156" t="s">
        <v>285</v>
      </c>
      <c r="L71" s="156" t="s">
        <v>285</v>
      </c>
      <c r="M71" s="156" t="s">
        <v>285</v>
      </c>
      <c r="N71" s="156" t="s">
        <v>285</v>
      </c>
      <c r="O71" s="156" t="s">
        <v>285</v>
      </c>
      <c r="P71" s="156" t="s">
        <v>285</v>
      </c>
      <c r="Q71" s="156" t="s">
        <v>285</v>
      </c>
      <c r="R71" s="156" t="s">
        <v>285</v>
      </c>
      <c r="S71" s="156" t="s">
        <v>285</v>
      </c>
      <c r="T71" s="156" t="s">
        <v>285</v>
      </c>
      <c r="U71" s="156" t="s">
        <v>285</v>
      </c>
      <c r="V71" s="156" t="s">
        <v>285</v>
      </c>
      <c r="W71" s="156" t="s">
        <v>285</v>
      </c>
      <c r="X71" s="156" t="s">
        <v>285</v>
      </c>
      <c r="Y71" s="156" t="s">
        <v>285</v>
      </c>
    </row>
    <row r="72" spans="1:25" s="22" customFormat="1" ht="77.5" x14ac:dyDescent="0.35">
      <c r="A72" s="154" t="s">
        <v>275</v>
      </c>
      <c r="B72" s="155" t="s">
        <v>276</v>
      </c>
      <c r="C72" s="156" t="s">
        <v>284</v>
      </c>
      <c r="D72" s="156" t="s">
        <v>285</v>
      </c>
      <c r="E72" s="156" t="s">
        <v>285</v>
      </c>
      <c r="F72" s="156" t="s">
        <v>285</v>
      </c>
      <c r="G72" s="156" t="s">
        <v>285</v>
      </c>
      <c r="H72" s="156" t="s">
        <v>285</v>
      </c>
      <c r="I72" s="156" t="s">
        <v>285</v>
      </c>
      <c r="J72" s="156" t="s">
        <v>285</v>
      </c>
      <c r="K72" s="156" t="s">
        <v>285</v>
      </c>
      <c r="L72" s="156" t="s">
        <v>285</v>
      </c>
      <c r="M72" s="156" t="s">
        <v>285</v>
      </c>
      <c r="N72" s="156" t="s">
        <v>285</v>
      </c>
      <c r="O72" s="156" t="s">
        <v>285</v>
      </c>
      <c r="P72" s="156" t="s">
        <v>285</v>
      </c>
      <c r="Q72" s="156" t="s">
        <v>285</v>
      </c>
      <c r="R72" s="156" t="s">
        <v>285</v>
      </c>
      <c r="S72" s="156" t="s">
        <v>285</v>
      </c>
      <c r="T72" s="156" t="s">
        <v>285</v>
      </c>
      <c r="U72" s="156" t="s">
        <v>285</v>
      </c>
      <c r="V72" s="156" t="s">
        <v>285</v>
      </c>
      <c r="W72" s="156" t="s">
        <v>285</v>
      </c>
      <c r="X72" s="156" t="s">
        <v>285</v>
      </c>
      <c r="Y72" s="156" t="s">
        <v>285</v>
      </c>
    </row>
    <row r="73" spans="1:25" ht="77.5" x14ac:dyDescent="0.35">
      <c r="A73" s="154" t="s">
        <v>277</v>
      </c>
      <c r="B73" s="155" t="s">
        <v>278</v>
      </c>
      <c r="C73" s="156" t="s">
        <v>284</v>
      </c>
      <c r="D73" s="156" t="s">
        <v>285</v>
      </c>
      <c r="E73" s="156" t="s">
        <v>285</v>
      </c>
      <c r="F73" s="156" t="s">
        <v>285</v>
      </c>
      <c r="G73" s="156" t="s">
        <v>285</v>
      </c>
      <c r="H73" s="156" t="s">
        <v>285</v>
      </c>
      <c r="I73" s="156" t="s">
        <v>285</v>
      </c>
      <c r="J73" s="156" t="s">
        <v>285</v>
      </c>
      <c r="K73" s="156" t="s">
        <v>285</v>
      </c>
      <c r="L73" s="156" t="s">
        <v>285</v>
      </c>
      <c r="M73" s="156" t="s">
        <v>285</v>
      </c>
      <c r="N73" s="156" t="s">
        <v>285</v>
      </c>
      <c r="O73" s="156" t="s">
        <v>285</v>
      </c>
      <c r="P73" s="156" t="s">
        <v>285</v>
      </c>
      <c r="Q73" s="156" t="s">
        <v>285</v>
      </c>
      <c r="R73" s="156" t="s">
        <v>285</v>
      </c>
      <c r="S73" s="156" t="s">
        <v>285</v>
      </c>
      <c r="T73" s="156" t="s">
        <v>285</v>
      </c>
      <c r="U73" s="156" t="s">
        <v>285</v>
      </c>
      <c r="V73" s="156" t="s">
        <v>285</v>
      </c>
      <c r="W73" s="156" t="s">
        <v>285</v>
      </c>
      <c r="X73" s="156" t="s">
        <v>285</v>
      </c>
      <c r="Y73" s="156" t="s">
        <v>285</v>
      </c>
    </row>
    <row r="74" spans="1:25" ht="46.5" x14ac:dyDescent="0.35">
      <c r="A74" s="154" t="s">
        <v>153</v>
      </c>
      <c r="B74" s="155" t="s">
        <v>279</v>
      </c>
      <c r="C74" s="156" t="s">
        <v>284</v>
      </c>
      <c r="D74" s="156" t="s">
        <v>285</v>
      </c>
      <c r="E74" s="156" t="s">
        <v>285</v>
      </c>
      <c r="F74" s="156" t="s">
        <v>285</v>
      </c>
      <c r="G74" s="156" t="s">
        <v>285</v>
      </c>
      <c r="H74" s="156" t="s">
        <v>285</v>
      </c>
      <c r="I74" s="156" t="s">
        <v>285</v>
      </c>
      <c r="J74" s="156" t="s">
        <v>285</v>
      </c>
      <c r="K74" s="156" t="s">
        <v>285</v>
      </c>
      <c r="L74" s="156" t="s">
        <v>285</v>
      </c>
      <c r="M74" s="156" t="s">
        <v>285</v>
      </c>
      <c r="N74" s="156" t="s">
        <v>285</v>
      </c>
      <c r="O74" s="156" t="s">
        <v>285</v>
      </c>
      <c r="P74" s="156" t="s">
        <v>285</v>
      </c>
      <c r="Q74" s="156" t="s">
        <v>285</v>
      </c>
      <c r="R74" s="156" t="s">
        <v>285</v>
      </c>
      <c r="S74" s="156" t="s">
        <v>285</v>
      </c>
      <c r="T74" s="156" t="s">
        <v>285</v>
      </c>
      <c r="U74" s="156" t="s">
        <v>285</v>
      </c>
      <c r="V74" s="156" t="s">
        <v>285</v>
      </c>
      <c r="W74" s="156" t="s">
        <v>285</v>
      </c>
      <c r="X74" s="156" t="s">
        <v>285</v>
      </c>
      <c r="Y74" s="156" t="s">
        <v>285</v>
      </c>
    </row>
    <row r="75" spans="1:25" ht="46.5" x14ac:dyDescent="0.35">
      <c r="A75" s="154" t="s">
        <v>280</v>
      </c>
      <c r="B75" s="155" t="s">
        <v>281</v>
      </c>
      <c r="C75" s="156" t="s">
        <v>284</v>
      </c>
      <c r="D75" s="156" t="s">
        <v>285</v>
      </c>
      <c r="E75" s="156" t="s">
        <v>285</v>
      </c>
      <c r="F75" s="156" t="s">
        <v>285</v>
      </c>
      <c r="G75" s="156" t="s">
        <v>285</v>
      </c>
      <c r="H75" s="156" t="s">
        <v>285</v>
      </c>
      <c r="I75" s="156" t="s">
        <v>285</v>
      </c>
      <c r="J75" s="156" t="s">
        <v>285</v>
      </c>
      <c r="K75" s="156" t="s">
        <v>285</v>
      </c>
      <c r="L75" s="156" t="s">
        <v>285</v>
      </c>
      <c r="M75" s="156" t="s">
        <v>285</v>
      </c>
      <c r="N75" s="156" t="s">
        <v>285</v>
      </c>
      <c r="O75" s="156" t="s">
        <v>285</v>
      </c>
      <c r="P75" s="156" t="s">
        <v>285</v>
      </c>
      <c r="Q75" s="156" t="s">
        <v>285</v>
      </c>
      <c r="R75" s="156" t="s">
        <v>285</v>
      </c>
      <c r="S75" s="156" t="s">
        <v>285</v>
      </c>
      <c r="T75" s="156" t="s">
        <v>285</v>
      </c>
      <c r="U75" s="156" t="s">
        <v>285</v>
      </c>
      <c r="V75" s="156" t="s">
        <v>285</v>
      </c>
      <c r="W75" s="156" t="s">
        <v>285</v>
      </c>
      <c r="X75" s="156" t="s">
        <v>285</v>
      </c>
      <c r="Y75" s="156" t="s">
        <v>285</v>
      </c>
    </row>
    <row r="76" spans="1:25" ht="31" x14ac:dyDescent="0.35">
      <c r="A76" s="154" t="s">
        <v>282</v>
      </c>
      <c r="B76" s="155" t="s">
        <v>283</v>
      </c>
      <c r="C76" s="156" t="s">
        <v>284</v>
      </c>
      <c r="D76" s="156" t="s">
        <v>285</v>
      </c>
      <c r="E76" s="156" t="s">
        <v>285</v>
      </c>
      <c r="F76" s="156" t="s">
        <v>285</v>
      </c>
      <c r="G76" s="156" t="s">
        <v>285</v>
      </c>
      <c r="H76" s="156" t="s">
        <v>285</v>
      </c>
      <c r="I76" s="156" t="s">
        <v>285</v>
      </c>
      <c r="J76" s="156" t="s">
        <v>285</v>
      </c>
      <c r="K76" s="156" t="s">
        <v>285</v>
      </c>
      <c r="L76" s="156" t="s">
        <v>285</v>
      </c>
      <c r="M76" s="156" t="s">
        <v>285</v>
      </c>
      <c r="N76" s="156" t="s">
        <v>285</v>
      </c>
      <c r="O76" s="156" t="s">
        <v>285</v>
      </c>
      <c r="P76" s="156" t="s">
        <v>285</v>
      </c>
      <c r="Q76" s="156" t="s">
        <v>285</v>
      </c>
      <c r="R76" s="156" t="s">
        <v>285</v>
      </c>
      <c r="S76" s="156" t="s">
        <v>285</v>
      </c>
      <c r="T76" s="156" t="s">
        <v>285</v>
      </c>
      <c r="U76" s="156" t="s">
        <v>285</v>
      </c>
      <c r="V76" s="156" t="s">
        <v>285</v>
      </c>
      <c r="W76" s="156" t="s">
        <v>285</v>
      </c>
      <c r="X76" s="156" t="s">
        <v>285</v>
      </c>
      <c r="Y76" s="156" t="s">
        <v>285</v>
      </c>
    </row>
    <row r="77" spans="1:25" ht="114" customHeight="1" x14ac:dyDescent="0.35"/>
    <row r="78" spans="1:25" ht="116.5" customHeight="1" x14ac:dyDescent="0.6">
      <c r="A78" s="200" t="s">
        <v>381</v>
      </c>
      <c r="B78" s="201"/>
      <c r="C78" s="201"/>
      <c r="D78" s="201"/>
      <c r="E78" s="201"/>
      <c r="F78" s="201"/>
      <c r="G78" s="201"/>
      <c r="H78" s="201"/>
      <c r="I78" s="201"/>
      <c r="J78" s="201"/>
      <c r="K78" s="201"/>
      <c r="L78" s="201"/>
      <c r="M78" s="201"/>
      <c r="N78" s="201"/>
      <c r="O78" s="201"/>
      <c r="P78" s="201"/>
      <c r="Q78" s="201"/>
      <c r="R78" s="201"/>
      <c r="S78" s="201"/>
      <c r="T78" s="201"/>
      <c r="U78" s="201"/>
      <c r="V78" s="201"/>
      <c r="W78" s="201"/>
      <c r="X78" s="201"/>
      <c r="Y78" s="201"/>
    </row>
  </sheetData>
  <autoFilter ref="A14:Y69"/>
  <mergeCells count="18">
    <mergeCell ref="A78:Y78"/>
    <mergeCell ref="U12:Y12"/>
    <mergeCell ref="K12:O12"/>
    <mergeCell ref="B11:B13"/>
    <mergeCell ref="C11:C13"/>
    <mergeCell ref="A11:A13"/>
    <mergeCell ref="D11:D13"/>
    <mergeCell ref="F11:H11"/>
    <mergeCell ref="F12:H12"/>
    <mergeCell ref="A5:Y5"/>
    <mergeCell ref="A6:Y6"/>
    <mergeCell ref="A8:Y8"/>
    <mergeCell ref="A9:Y9"/>
    <mergeCell ref="P12:T12"/>
    <mergeCell ref="E11:E12"/>
    <mergeCell ref="I11:I12"/>
    <mergeCell ref="J11:J12"/>
    <mergeCell ref="K11:Y11"/>
  </mergeCells>
  <phoneticPr fontId="14" type="noConversion"/>
  <printOptions horizontalCentered="1"/>
  <pageMargins left="0.23622047244094491" right="0.23622047244094491" top="0.55118110236220474" bottom="0.55118110236220474" header="0.31496062992125984" footer="0.31496062992125984"/>
  <pageSetup paperSize="9" scale="48" fitToHeight="0" orientation="landscape" useFirstPageNumber="1" horizontalDpi="4294967295" verticalDpi="4294967295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W78"/>
  <sheetViews>
    <sheetView view="pageBreakPreview" zoomScale="55" zoomScaleNormal="55" zoomScaleSheetLayoutView="55" zoomScalePageLayoutView="70" workbookViewId="0">
      <selection activeCell="L3" sqref="L3"/>
    </sheetView>
  </sheetViews>
  <sheetFormatPr defaultColWidth="9" defaultRowHeight="15.5" x14ac:dyDescent="0.35"/>
  <cols>
    <col min="1" max="1" width="10.9140625" style="15" customWidth="1"/>
    <col min="2" max="2" width="36.9140625" style="15" bestFit="1" customWidth="1"/>
    <col min="3" max="3" width="16.5" style="15" customWidth="1"/>
    <col min="4" max="4" width="6.6640625" style="15" customWidth="1"/>
    <col min="5" max="5" width="13.08203125" style="15" customWidth="1"/>
    <col min="6" max="6" width="22.58203125" style="15" customWidth="1"/>
    <col min="7" max="7" width="8.4140625" style="15" customWidth="1"/>
    <col min="8" max="8" width="7.5" style="15" customWidth="1"/>
    <col min="9" max="9" width="9.5" style="15" customWidth="1"/>
    <col min="10" max="10" width="8.6640625" style="15" customWidth="1"/>
    <col min="11" max="11" width="9.1640625" style="15" customWidth="1"/>
    <col min="12" max="12" width="11.6640625" style="15" customWidth="1"/>
    <col min="13" max="13" width="12.1640625" style="15" customWidth="1"/>
    <col min="14" max="16" width="16.58203125" style="15" customWidth="1"/>
    <col min="17" max="17" width="7.1640625" style="15" customWidth="1"/>
    <col min="18" max="18" width="9.9140625" style="15" customWidth="1"/>
    <col min="19" max="19" width="7.08203125" style="15" customWidth="1"/>
    <col min="20" max="20" width="6" style="1" customWidth="1"/>
    <col min="21" max="21" width="8.4140625" style="1" customWidth="1"/>
    <col min="22" max="22" width="5.58203125" style="1" customWidth="1"/>
    <col min="23" max="23" width="7.4140625" style="1" customWidth="1"/>
    <col min="24" max="24" width="10" style="1" customWidth="1"/>
    <col min="25" max="25" width="7.9140625" style="1" customWidth="1"/>
    <col min="26" max="26" width="6.6640625" style="1" customWidth="1"/>
    <col min="27" max="27" width="9" style="1" customWidth="1"/>
    <col min="28" max="28" width="6.08203125" style="1" customWidth="1"/>
    <col min="29" max="29" width="6.6640625" style="1" customWidth="1"/>
    <col min="30" max="30" width="9.4140625" style="1" customWidth="1"/>
    <col min="31" max="31" width="7.4140625" style="1" customWidth="1"/>
    <col min="32" max="38" width="7.1640625" style="1" customWidth="1"/>
    <col min="39" max="39" width="8.58203125" style="1" customWidth="1"/>
    <col min="40" max="40" width="6.08203125" style="1" customWidth="1"/>
    <col min="41" max="41" width="6.9140625" style="1" customWidth="1"/>
    <col min="42" max="42" width="9.58203125" style="1" customWidth="1"/>
    <col min="43" max="43" width="6.6640625" style="1" customWidth="1"/>
    <col min="44" max="44" width="7.6640625" style="1" customWidth="1"/>
    <col min="45" max="16384" width="9" style="1"/>
  </cols>
  <sheetData>
    <row r="1" spans="1:49" ht="18.75" customHeight="1" x14ac:dyDescent="0.4">
      <c r="L1" s="11" t="s">
        <v>332</v>
      </c>
      <c r="M1" s="129"/>
      <c r="N1" s="129"/>
      <c r="O1" s="129"/>
      <c r="P1" s="129"/>
      <c r="S1" s="2"/>
      <c r="T1" s="2"/>
      <c r="U1" s="2"/>
      <c r="V1" s="2"/>
      <c r="W1" s="2"/>
    </row>
    <row r="2" spans="1:49" ht="18" x14ac:dyDescent="0.4">
      <c r="L2" s="101" t="s">
        <v>324</v>
      </c>
      <c r="M2" s="101"/>
      <c r="N2" s="101"/>
      <c r="O2" s="101"/>
      <c r="P2" s="101"/>
      <c r="S2" s="2"/>
      <c r="T2" s="2"/>
      <c r="U2" s="2"/>
      <c r="V2" s="2"/>
      <c r="W2" s="2"/>
    </row>
    <row r="3" spans="1:49" s="22" customFormat="1" ht="18" x14ac:dyDescent="0.4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27" t="s">
        <v>383</v>
      </c>
      <c r="M3" s="127"/>
      <c r="N3" s="127"/>
      <c r="O3" s="127"/>
      <c r="P3" s="127"/>
      <c r="Q3" s="113"/>
      <c r="R3" s="113"/>
      <c r="S3" s="113"/>
      <c r="T3" s="113"/>
      <c r="U3" s="113"/>
      <c r="V3" s="113"/>
      <c r="W3" s="113"/>
    </row>
    <row r="4" spans="1:49" ht="18" x14ac:dyDescent="0.4">
      <c r="P4" s="33"/>
      <c r="T4" s="2"/>
      <c r="U4" s="2"/>
      <c r="V4" s="2"/>
      <c r="W4" s="2"/>
      <c r="X4" s="2"/>
    </row>
    <row r="5" spans="1:49" ht="17.5" x14ac:dyDescent="0.35">
      <c r="A5" s="203" t="s">
        <v>117</v>
      </c>
      <c r="B5" s="203"/>
      <c r="C5" s="203"/>
      <c r="D5" s="203"/>
      <c r="E5" s="203"/>
      <c r="F5" s="203"/>
      <c r="G5" s="203"/>
      <c r="H5" s="203"/>
      <c r="I5" s="203"/>
      <c r="J5" s="203"/>
      <c r="K5" s="203"/>
      <c r="L5" s="203"/>
      <c r="M5" s="203"/>
      <c r="N5" s="203"/>
      <c r="O5" s="203"/>
      <c r="P5" s="203"/>
      <c r="T5" s="15"/>
      <c r="U5" s="15"/>
      <c r="V5" s="15"/>
      <c r="W5" s="15"/>
      <c r="X5" s="15"/>
    </row>
    <row r="6" spans="1:49" ht="17.5" x14ac:dyDescent="0.35">
      <c r="A6" s="203" t="s">
        <v>119</v>
      </c>
      <c r="B6" s="203"/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</row>
    <row r="7" spans="1:49" s="20" customFormat="1" ht="17.5" x14ac:dyDescent="0.35">
      <c r="A7" s="23"/>
      <c r="B7" s="23"/>
      <c r="C7" s="2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</row>
    <row r="8" spans="1:49" ht="18" x14ac:dyDescent="0.35">
      <c r="A8" s="197" t="s">
        <v>367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34"/>
      <c r="R8" s="34"/>
      <c r="S8" s="34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</row>
    <row r="9" spans="1:49" x14ac:dyDescent="0.35">
      <c r="A9" s="198" t="s">
        <v>120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35"/>
      <c r="R9" s="35"/>
      <c r="S9" s="35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</row>
    <row r="10" spans="1:49" ht="15.75" customHeight="1" x14ac:dyDescent="0.35">
      <c r="A10" s="204"/>
      <c r="B10" s="204"/>
      <c r="C10" s="204"/>
      <c r="D10" s="204"/>
      <c r="E10" s="204"/>
      <c r="F10" s="204"/>
      <c r="G10" s="204"/>
      <c r="H10" s="204"/>
      <c r="I10" s="204"/>
      <c r="J10" s="204"/>
      <c r="K10" s="204"/>
      <c r="L10" s="204"/>
      <c r="M10" s="204"/>
      <c r="N10" s="204"/>
      <c r="O10" s="204"/>
      <c r="P10" s="204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</row>
    <row r="11" spans="1:49" ht="62" customHeight="1" x14ac:dyDescent="0.35">
      <c r="A11" s="199" t="s">
        <v>55</v>
      </c>
      <c r="B11" s="199" t="s">
        <v>17</v>
      </c>
      <c r="C11" s="199" t="s">
        <v>305</v>
      </c>
      <c r="D11" s="202" t="s">
        <v>56</v>
      </c>
      <c r="E11" s="199" t="s">
        <v>57</v>
      </c>
      <c r="F11" s="199" t="s">
        <v>108</v>
      </c>
      <c r="G11" s="199" t="s">
        <v>80</v>
      </c>
      <c r="H11" s="199"/>
      <c r="I11" s="199"/>
      <c r="J11" s="199"/>
      <c r="K11" s="199"/>
      <c r="L11" s="199" t="s">
        <v>79</v>
      </c>
      <c r="M11" s="199"/>
      <c r="N11" s="199" t="s">
        <v>109</v>
      </c>
      <c r="O11" s="199"/>
      <c r="P11" s="199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</row>
    <row r="12" spans="1:49" ht="79" customHeight="1" x14ac:dyDescent="0.35">
      <c r="A12" s="199"/>
      <c r="B12" s="199"/>
      <c r="C12" s="199"/>
      <c r="D12" s="202"/>
      <c r="E12" s="199"/>
      <c r="F12" s="199"/>
      <c r="G12" s="199" t="s">
        <v>9</v>
      </c>
      <c r="H12" s="199"/>
      <c r="I12" s="199"/>
      <c r="J12" s="199"/>
      <c r="K12" s="199"/>
      <c r="L12" s="199" t="s">
        <v>190</v>
      </c>
      <c r="M12" s="199"/>
      <c r="N12" s="152" t="s">
        <v>191</v>
      </c>
      <c r="O12" s="152" t="s">
        <v>192</v>
      </c>
      <c r="P12" s="199" t="s">
        <v>122</v>
      </c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</row>
    <row r="13" spans="1:49" ht="115" customHeight="1" x14ac:dyDescent="0.35">
      <c r="A13" s="199"/>
      <c r="B13" s="199"/>
      <c r="C13" s="199"/>
      <c r="D13" s="202"/>
      <c r="E13" s="146" t="s">
        <v>9</v>
      </c>
      <c r="F13" s="146" t="s">
        <v>106</v>
      </c>
      <c r="G13" s="147" t="s">
        <v>7</v>
      </c>
      <c r="H13" s="147" t="s">
        <v>15</v>
      </c>
      <c r="I13" s="147" t="s">
        <v>16</v>
      </c>
      <c r="J13" s="13" t="s">
        <v>51</v>
      </c>
      <c r="K13" s="13" t="s">
        <v>52</v>
      </c>
      <c r="L13" s="147" t="s">
        <v>6</v>
      </c>
      <c r="M13" s="147" t="s">
        <v>10</v>
      </c>
      <c r="N13" s="146" t="s">
        <v>112</v>
      </c>
      <c r="O13" s="146" t="s">
        <v>112</v>
      </c>
      <c r="P13" s="199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</row>
    <row r="14" spans="1:49" ht="19.5" customHeight="1" x14ac:dyDescent="0.35">
      <c r="A14" s="146">
        <v>1</v>
      </c>
      <c r="B14" s="146">
        <v>2</v>
      </c>
      <c r="C14" s="146">
        <v>3</v>
      </c>
      <c r="D14" s="146">
        <v>4</v>
      </c>
      <c r="E14" s="146">
        <v>5</v>
      </c>
      <c r="F14" s="146">
        <v>6</v>
      </c>
      <c r="G14" s="146">
        <v>7</v>
      </c>
      <c r="H14" s="146">
        <v>8</v>
      </c>
      <c r="I14" s="146">
        <v>9</v>
      </c>
      <c r="J14" s="146">
        <v>10</v>
      </c>
      <c r="K14" s="146">
        <v>11</v>
      </c>
      <c r="L14" s="146">
        <v>12</v>
      </c>
      <c r="M14" s="146">
        <v>13</v>
      </c>
      <c r="N14" s="18" t="s">
        <v>176</v>
      </c>
      <c r="O14" s="18" t="s">
        <v>175</v>
      </c>
      <c r="P14" s="146">
        <v>15</v>
      </c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</row>
    <row r="15" spans="1:49" s="22" customFormat="1" ht="31" x14ac:dyDescent="0.35">
      <c r="A15" s="160" t="s">
        <v>206</v>
      </c>
      <c r="B15" s="161" t="s">
        <v>207</v>
      </c>
      <c r="C15" s="160" t="s">
        <v>284</v>
      </c>
      <c r="D15" s="160" t="s">
        <v>285</v>
      </c>
      <c r="E15" s="160" t="s">
        <v>285</v>
      </c>
      <c r="F15" s="160" t="s">
        <v>285</v>
      </c>
      <c r="G15" s="162">
        <f t="shared" ref="G15:P15" si="0">G17</f>
        <v>8.4437297085039997</v>
      </c>
      <c r="H15" s="162">
        <f t="shared" si="0"/>
        <v>0</v>
      </c>
      <c r="I15" s="162">
        <f t="shared" si="0"/>
        <v>6.8135049790120004</v>
      </c>
      <c r="J15" s="162">
        <f t="shared" si="0"/>
        <v>0</v>
      </c>
      <c r="K15" s="162">
        <f t="shared" si="0"/>
        <v>0.16422472949200007</v>
      </c>
      <c r="L15" s="162">
        <f t="shared" si="0"/>
        <v>1.134233</v>
      </c>
      <c r="M15" s="162">
        <f t="shared" si="0"/>
        <v>8.4440840128520005</v>
      </c>
      <c r="N15" s="162">
        <f t="shared" si="0"/>
        <v>3.9373364639999999</v>
      </c>
      <c r="O15" s="162">
        <f t="shared" si="0"/>
        <v>4.5067475488520001</v>
      </c>
      <c r="P15" s="162">
        <f t="shared" si="0"/>
        <v>8.4440840128520005</v>
      </c>
      <c r="Q15" s="57"/>
      <c r="R15" s="103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</row>
    <row r="16" spans="1:49" s="22" customFormat="1" ht="31.75" customHeight="1" x14ac:dyDescent="0.35">
      <c r="A16" s="160" t="s">
        <v>208</v>
      </c>
      <c r="B16" s="161" t="s">
        <v>209</v>
      </c>
      <c r="C16" s="160" t="s">
        <v>284</v>
      </c>
      <c r="D16" s="160" t="s">
        <v>285</v>
      </c>
      <c r="E16" s="160" t="s">
        <v>285</v>
      </c>
      <c r="F16" s="160" t="s">
        <v>285</v>
      </c>
      <c r="G16" s="162" t="s">
        <v>285</v>
      </c>
      <c r="H16" s="162" t="s">
        <v>285</v>
      </c>
      <c r="I16" s="162" t="s">
        <v>285</v>
      </c>
      <c r="J16" s="162" t="s">
        <v>285</v>
      </c>
      <c r="K16" s="162" t="s">
        <v>285</v>
      </c>
      <c r="L16" s="162" t="s">
        <v>285</v>
      </c>
      <c r="M16" s="162" t="s">
        <v>285</v>
      </c>
      <c r="N16" s="162" t="s">
        <v>285</v>
      </c>
      <c r="O16" s="162" t="s">
        <v>285</v>
      </c>
      <c r="P16" s="162" t="s">
        <v>285</v>
      </c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</row>
    <row r="17" spans="1:44" s="22" customFormat="1" ht="31" x14ac:dyDescent="0.35">
      <c r="A17" s="160" t="s">
        <v>210</v>
      </c>
      <c r="B17" s="161" t="s">
        <v>211</v>
      </c>
      <c r="C17" s="160" t="s">
        <v>284</v>
      </c>
      <c r="D17" s="160" t="s">
        <v>285</v>
      </c>
      <c r="E17" s="160" t="s">
        <v>285</v>
      </c>
      <c r="F17" s="160" t="s">
        <v>285</v>
      </c>
      <c r="G17" s="162">
        <f t="shared" ref="G17:P17" si="1">G47</f>
        <v>8.4437297085039997</v>
      </c>
      <c r="H17" s="162">
        <f t="shared" si="1"/>
        <v>0</v>
      </c>
      <c r="I17" s="162">
        <f t="shared" si="1"/>
        <v>6.8135049790120004</v>
      </c>
      <c r="J17" s="162">
        <f t="shared" si="1"/>
        <v>0</v>
      </c>
      <c r="K17" s="162">
        <f t="shared" si="1"/>
        <v>0.16422472949200007</v>
      </c>
      <c r="L17" s="162">
        <f t="shared" si="1"/>
        <v>1.134233</v>
      </c>
      <c r="M17" s="162">
        <f t="shared" si="1"/>
        <v>8.4440840128520005</v>
      </c>
      <c r="N17" s="162">
        <f t="shared" si="1"/>
        <v>3.9373364639999999</v>
      </c>
      <c r="O17" s="162">
        <f t="shared" si="1"/>
        <v>4.5067475488520001</v>
      </c>
      <c r="P17" s="162">
        <f t="shared" si="1"/>
        <v>8.4440840128520005</v>
      </c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</row>
    <row r="18" spans="1:44" s="22" customFormat="1" ht="62" x14ac:dyDescent="0.35">
      <c r="A18" s="160" t="s">
        <v>212</v>
      </c>
      <c r="B18" s="161" t="s">
        <v>213</v>
      </c>
      <c r="C18" s="160" t="s">
        <v>284</v>
      </c>
      <c r="D18" s="160" t="s">
        <v>285</v>
      </c>
      <c r="E18" s="160" t="s">
        <v>285</v>
      </c>
      <c r="F18" s="160" t="s">
        <v>285</v>
      </c>
      <c r="G18" s="158" t="s">
        <v>285</v>
      </c>
      <c r="H18" s="158" t="s">
        <v>285</v>
      </c>
      <c r="I18" s="158" t="s">
        <v>285</v>
      </c>
      <c r="J18" s="158" t="s">
        <v>285</v>
      </c>
      <c r="K18" s="158" t="s">
        <v>285</v>
      </c>
      <c r="L18" s="158" t="s">
        <v>285</v>
      </c>
      <c r="M18" s="158" t="s">
        <v>285</v>
      </c>
      <c r="N18" s="158" t="s">
        <v>285</v>
      </c>
      <c r="O18" s="158" t="s">
        <v>285</v>
      </c>
      <c r="P18" s="158" t="s">
        <v>285</v>
      </c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</row>
    <row r="19" spans="1:44" s="22" customFormat="1" ht="31" x14ac:dyDescent="0.35">
      <c r="A19" s="160" t="s">
        <v>214</v>
      </c>
      <c r="B19" s="161" t="s">
        <v>215</v>
      </c>
      <c r="C19" s="160" t="s">
        <v>284</v>
      </c>
      <c r="D19" s="160" t="s">
        <v>285</v>
      </c>
      <c r="E19" s="160" t="s">
        <v>285</v>
      </c>
      <c r="F19" s="160" t="s">
        <v>285</v>
      </c>
      <c r="G19" s="158" t="s">
        <v>285</v>
      </c>
      <c r="H19" s="158" t="s">
        <v>285</v>
      </c>
      <c r="I19" s="158" t="s">
        <v>285</v>
      </c>
      <c r="J19" s="158" t="s">
        <v>285</v>
      </c>
      <c r="K19" s="158" t="s">
        <v>285</v>
      </c>
      <c r="L19" s="158" t="s">
        <v>285</v>
      </c>
      <c r="M19" s="158" t="s">
        <v>285</v>
      </c>
      <c r="N19" s="158" t="s">
        <v>285</v>
      </c>
      <c r="O19" s="158" t="s">
        <v>285</v>
      </c>
      <c r="P19" s="158" t="s">
        <v>285</v>
      </c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</row>
    <row r="20" spans="1:44" s="22" customFormat="1" ht="46.5" x14ac:dyDescent="0.35">
      <c r="A20" s="160" t="s">
        <v>216</v>
      </c>
      <c r="B20" s="161" t="s">
        <v>217</v>
      </c>
      <c r="C20" s="160" t="s">
        <v>284</v>
      </c>
      <c r="D20" s="160" t="s">
        <v>285</v>
      </c>
      <c r="E20" s="160" t="s">
        <v>285</v>
      </c>
      <c r="F20" s="160" t="s">
        <v>285</v>
      </c>
      <c r="G20" s="158" t="s">
        <v>285</v>
      </c>
      <c r="H20" s="158" t="s">
        <v>285</v>
      </c>
      <c r="I20" s="158" t="s">
        <v>285</v>
      </c>
      <c r="J20" s="158" t="s">
        <v>285</v>
      </c>
      <c r="K20" s="158" t="s">
        <v>285</v>
      </c>
      <c r="L20" s="158" t="s">
        <v>285</v>
      </c>
      <c r="M20" s="158" t="s">
        <v>285</v>
      </c>
      <c r="N20" s="158" t="s">
        <v>285</v>
      </c>
      <c r="O20" s="158" t="s">
        <v>285</v>
      </c>
      <c r="P20" s="158" t="s">
        <v>285</v>
      </c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</row>
    <row r="21" spans="1:44" s="22" customFormat="1" ht="30" customHeight="1" x14ac:dyDescent="0.35">
      <c r="A21" s="160" t="s">
        <v>218</v>
      </c>
      <c r="B21" s="161" t="s">
        <v>219</v>
      </c>
      <c r="C21" s="160" t="s">
        <v>284</v>
      </c>
      <c r="D21" s="160" t="s">
        <v>285</v>
      </c>
      <c r="E21" s="160" t="s">
        <v>285</v>
      </c>
      <c r="F21" s="160" t="s">
        <v>285</v>
      </c>
      <c r="G21" s="158" t="s">
        <v>285</v>
      </c>
      <c r="H21" s="158" t="s">
        <v>285</v>
      </c>
      <c r="I21" s="158" t="s">
        <v>285</v>
      </c>
      <c r="J21" s="158" t="s">
        <v>285</v>
      </c>
      <c r="K21" s="158" t="s">
        <v>285</v>
      </c>
      <c r="L21" s="158" t="s">
        <v>285</v>
      </c>
      <c r="M21" s="158" t="s">
        <v>285</v>
      </c>
      <c r="N21" s="158" t="s">
        <v>285</v>
      </c>
      <c r="O21" s="158" t="s">
        <v>285</v>
      </c>
      <c r="P21" s="158" t="s">
        <v>285</v>
      </c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</row>
    <row r="22" spans="1:44" s="22" customFormat="1" ht="30" customHeight="1" x14ac:dyDescent="0.35">
      <c r="A22" s="160" t="s">
        <v>220</v>
      </c>
      <c r="B22" s="161" t="s">
        <v>195</v>
      </c>
      <c r="C22" s="160" t="s">
        <v>284</v>
      </c>
      <c r="D22" s="160" t="s">
        <v>285</v>
      </c>
      <c r="E22" s="160" t="s">
        <v>285</v>
      </c>
      <c r="F22" s="160" t="s">
        <v>285</v>
      </c>
      <c r="G22" s="157">
        <f t="shared" ref="G22:M22" si="2">G43</f>
        <v>8.4437297085039997</v>
      </c>
      <c r="H22" s="157">
        <f t="shared" si="2"/>
        <v>0</v>
      </c>
      <c r="I22" s="157">
        <f t="shared" si="2"/>
        <v>6.8135049790120004</v>
      </c>
      <c r="J22" s="157">
        <f t="shared" si="2"/>
        <v>0</v>
      </c>
      <c r="K22" s="157">
        <f t="shared" si="2"/>
        <v>0.16422472949200007</v>
      </c>
      <c r="L22" s="157">
        <f t="shared" si="2"/>
        <v>1.134233</v>
      </c>
      <c r="M22" s="157">
        <f t="shared" si="2"/>
        <v>8.4440840128520005</v>
      </c>
      <c r="N22" s="157">
        <f>N43</f>
        <v>3.9373364639999999</v>
      </c>
      <c r="O22" s="157">
        <f>O43</f>
        <v>4.5067475488520001</v>
      </c>
      <c r="P22" s="157">
        <f>P43</f>
        <v>8.4440840128520005</v>
      </c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</row>
    <row r="23" spans="1:44" s="22" customFormat="1" ht="31" x14ac:dyDescent="0.35">
      <c r="A23" s="160" t="s">
        <v>127</v>
      </c>
      <c r="B23" s="161" t="s">
        <v>221</v>
      </c>
      <c r="C23" s="160" t="s">
        <v>284</v>
      </c>
      <c r="D23" s="160" t="s">
        <v>285</v>
      </c>
      <c r="E23" s="160" t="s">
        <v>285</v>
      </c>
      <c r="F23" s="160" t="s">
        <v>285</v>
      </c>
      <c r="G23" s="158" t="s">
        <v>285</v>
      </c>
      <c r="H23" s="158" t="s">
        <v>285</v>
      </c>
      <c r="I23" s="158" t="s">
        <v>285</v>
      </c>
      <c r="J23" s="158" t="s">
        <v>285</v>
      </c>
      <c r="K23" s="158" t="s">
        <v>285</v>
      </c>
      <c r="L23" s="158" t="s">
        <v>285</v>
      </c>
      <c r="M23" s="158" t="s">
        <v>285</v>
      </c>
      <c r="N23" s="158" t="s">
        <v>285</v>
      </c>
      <c r="O23" s="158" t="s">
        <v>285</v>
      </c>
      <c r="P23" s="158" t="s">
        <v>285</v>
      </c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</row>
    <row r="24" spans="1:44" s="22" customFormat="1" ht="46.5" x14ac:dyDescent="0.35">
      <c r="A24" s="160" t="s">
        <v>128</v>
      </c>
      <c r="B24" s="161" t="s">
        <v>222</v>
      </c>
      <c r="C24" s="160" t="s">
        <v>284</v>
      </c>
      <c r="D24" s="160" t="s">
        <v>285</v>
      </c>
      <c r="E24" s="160" t="s">
        <v>285</v>
      </c>
      <c r="F24" s="160" t="s">
        <v>285</v>
      </c>
      <c r="G24" s="158" t="s">
        <v>285</v>
      </c>
      <c r="H24" s="158" t="s">
        <v>285</v>
      </c>
      <c r="I24" s="158" t="s">
        <v>285</v>
      </c>
      <c r="J24" s="158" t="s">
        <v>285</v>
      </c>
      <c r="K24" s="158" t="s">
        <v>285</v>
      </c>
      <c r="L24" s="158" t="s">
        <v>285</v>
      </c>
      <c r="M24" s="158" t="s">
        <v>285</v>
      </c>
      <c r="N24" s="158" t="s">
        <v>285</v>
      </c>
      <c r="O24" s="158" t="s">
        <v>285</v>
      </c>
      <c r="P24" s="158" t="s">
        <v>285</v>
      </c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</row>
    <row r="25" spans="1:44" s="22" customFormat="1" ht="77.5" x14ac:dyDescent="0.35">
      <c r="A25" s="160" t="s">
        <v>142</v>
      </c>
      <c r="B25" s="161" t="s">
        <v>223</v>
      </c>
      <c r="C25" s="160" t="s">
        <v>284</v>
      </c>
      <c r="D25" s="160" t="s">
        <v>285</v>
      </c>
      <c r="E25" s="160" t="s">
        <v>285</v>
      </c>
      <c r="F25" s="160" t="s">
        <v>285</v>
      </c>
      <c r="G25" s="158" t="s">
        <v>285</v>
      </c>
      <c r="H25" s="158" t="s">
        <v>285</v>
      </c>
      <c r="I25" s="158" t="s">
        <v>285</v>
      </c>
      <c r="J25" s="158" t="s">
        <v>285</v>
      </c>
      <c r="K25" s="158" t="s">
        <v>285</v>
      </c>
      <c r="L25" s="158" t="s">
        <v>285</v>
      </c>
      <c r="M25" s="158" t="s">
        <v>285</v>
      </c>
      <c r="N25" s="158" t="s">
        <v>285</v>
      </c>
      <c r="O25" s="158" t="s">
        <v>285</v>
      </c>
      <c r="P25" s="158" t="s">
        <v>285</v>
      </c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</row>
    <row r="26" spans="1:44" s="22" customFormat="1" ht="77.5" x14ac:dyDescent="0.35">
      <c r="A26" s="160" t="s">
        <v>224</v>
      </c>
      <c r="B26" s="161" t="s">
        <v>225</v>
      </c>
      <c r="C26" s="160" t="s">
        <v>284</v>
      </c>
      <c r="D26" s="160" t="s">
        <v>285</v>
      </c>
      <c r="E26" s="160" t="s">
        <v>285</v>
      </c>
      <c r="F26" s="160" t="s">
        <v>285</v>
      </c>
      <c r="G26" s="158" t="s">
        <v>285</v>
      </c>
      <c r="H26" s="158" t="s">
        <v>285</v>
      </c>
      <c r="I26" s="158" t="s">
        <v>285</v>
      </c>
      <c r="J26" s="158" t="s">
        <v>285</v>
      </c>
      <c r="K26" s="158" t="s">
        <v>285</v>
      </c>
      <c r="L26" s="158" t="s">
        <v>285</v>
      </c>
      <c r="M26" s="158" t="s">
        <v>285</v>
      </c>
      <c r="N26" s="158" t="s">
        <v>285</v>
      </c>
      <c r="O26" s="158" t="s">
        <v>285</v>
      </c>
      <c r="P26" s="158" t="s">
        <v>285</v>
      </c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</row>
    <row r="27" spans="1:44" s="22" customFormat="1" ht="62" x14ac:dyDescent="0.35">
      <c r="A27" s="160" t="s">
        <v>226</v>
      </c>
      <c r="B27" s="161" t="s">
        <v>227</v>
      </c>
      <c r="C27" s="160" t="s">
        <v>284</v>
      </c>
      <c r="D27" s="160" t="s">
        <v>285</v>
      </c>
      <c r="E27" s="160" t="s">
        <v>285</v>
      </c>
      <c r="F27" s="160" t="s">
        <v>285</v>
      </c>
      <c r="G27" s="158" t="s">
        <v>285</v>
      </c>
      <c r="H27" s="158" t="s">
        <v>285</v>
      </c>
      <c r="I27" s="158" t="s">
        <v>285</v>
      </c>
      <c r="J27" s="158" t="s">
        <v>285</v>
      </c>
      <c r="K27" s="158" t="s">
        <v>285</v>
      </c>
      <c r="L27" s="158" t="s">
        <v>285</v>
      </c>
      <c r="M27" s="158" t="s">
        <v>285</v>
      </c>
      <c r="N27" s="158" t="s">
        <v>285</v>
      </c>
      <c r="O27" s="158" t="s">
        <v>285</v>
      </c>
      <c r="P27" s="158" t="s">
        <v>285</v>
      </c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</row>
    <row r="28" spans="1:44" s="22" customFormat="1" ht="46.5" x14ac:dyDescent="0.35">
      <c r="A28" s="160" t="s">
        <v>129</v>
      </c>
      <c r="B28" s="161" t="s">
        <v>228</v>
      </c>
      <c r="C28" s="160" t="s">
        <v>284</v>
      </c>
      <c r="D28" s="160" t="s">
        <v>285</v>
      </c>
      <c r="E28" s="160" t="s">
        <v>285</v>
      </c>
      <c r="F28" s="160" t="s">
        <v>285</v>
      </c>
      <c r="G28" s="158" t="s">
        <v>285</v>
      </c>
      <c r="H28" s="158" t="s">
        <v>285</v>
      </c>
      <c r="I28" s="158" t="s">
        <v>285</v>
      </c>
      <c r="J28" s="158" t="s">
        <v>285</v>
      </c>
      <c r="K28" s="158" t="s">
        <v>285</v>
      </c>
      <c r="L28" s="158" t="s">
        <v>285</v>
      </c>
      <c r="M28" s="158" t="s">
        <v>285</v>
      </c>
      <c r="N28" s="158" t="s">
        <v>285</v>
      </c>
      <c r="O28" s="158" t="s">
        <v>285</v>
      </c>
      <c r="P28" s="158" t="s">
        <v>285</v>
      </c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</row>
    <row r="29" spans="1:44" s="22" customFormat="1" ht="77.5" x14ac:dyDescent="0.35">
      <c r="A29" s="160" t="s">
        <v>229</v>
      </c>
      <c r="B29" s="161" t="s">
        <v>230</v>
      </c>
      <c r="C29" s="160" t="s">
        <v>284</v>
      </c>
      <c r="D29" s="160" t="s">
        <v>285</v>
      </c>
      <c r="E29" s="160" t="s">
        <v>285</v>
      </c>
      <c r="F29" s="160" t="s">
        <v>285</v>
      </c>
      <c r="G29" s="158" t="s">
        <v>285</v>
      </c>
      <c r="H29" s="158" t="s">
        <v>285</v>
      </c>
      <c r="I29" s="158" t="s">
        <v>285</v>
      </c>
      <c r="J29" s="158" t="s">
        <v>285</v>
      </c>
      <c r="K29" s="158" t="s">
        <v>285</v>
      </c>
      <c r="L29" s="158" t="s">
        <v>285</v>
      </c>
      <c r="M29" s="158" t="s">
        <v>285</v>
      </c>
      <c r="N29" s="158" t="s">
        <v>285</v>
      </c>
      <c r="O29" s="158" t="s">
        <v>285</v>
      </c>
      <c r="P29" s="158" t="s">
        <v>285</v>
      </c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</row>
    <row r="30" spans="1:44" s="22" customFormat="1" ht="46.5" x14ac:dyDescent="0.35">
      <c r="A30" s="160" t="s">
        <v>231</v>
      </c>
      <c r="B30" s="161" t="s">
        <v>232</v>
      </c>
      <c r="C30" s="160" t="s">
        <v>284</v>
      </c>
      <c r="D30" s="160" t="s">
        <v>285</v>
      </c>
      <c r="E30" s="160" t="s">
        <v>285</v>
      </c>
      <c r="F30" s="160" t="s">
        <v>285</v>
      </c>
      <c r="G30" s="158" t="s">
        <v>285</v>
      </c>
      <c r="H30" s="158" t="s">
        <v>285</v>
      </c>
      <c r="I30" s="158" t="s">
        <v>285</v>
      </c>
      <c r="J30" s="158" t="s">
        <v>285</v>
      </c>
      <c r="K30" s="158" t="s">
        <v>285</v>
      </c>
      <c r="L30" s="158" t="s">
        <v>285</v>
      </c>
      <c r="M30" s="158" t="s">
        <v>285</v>
      </c>
      <c r="N30" s="158" t="s">
        <v>285</v>
      </c>
      <c r="O30" s="158" t="s">
        <v>285</v>
      </c>
      <c r="P30" s="158" t="s">
        <v>285</v>
      </c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</row>
    <row r="31" spans="1:44" s="22" customFormat="1" ht="54.5" customHeight="1" x14ac:dyDescent="0.35">
      <c r="A31" s="160" t="s">
        <v>130</v>
      </c>
      <c r="B31" s="161" t="s">
        <v>233</v>
      </c>
      <c r="C31" s="160" t="s">
        <v>284</v>
      </c>
      <c r="D31" s="160" t="s">
        <v>285</v>
      </c>
      <c r="E31" s="160" t="s">
        <v>285</v>
      </c>
      <c r="F31" s="160" t="s">
        <v>285</v>
      </c>
      <c r="G31" s="158" t="s">
        <v>285</v>
      </c>
      <c r="H31" s="158" t="s">
        <v>285</v>
      </c>
      <c r="I31" s="158" t="s">
        <v>285</v>
      </c>
      <c r="J31" s="158" t="s">
        <v>285</v>
      </c>
      <c r="K31" s="158" t="s">
        <v>285</v>
      </c>
      <c r="L31" s="158" t="s">
        <v>285</v>
      </c>
      <c r="M31" s="158" t="s">
        <v>285</v>
      </c>
      <c r="N31" s="158" t="s">
        <v>285</v>
      </c>
      <c r="O31" s="158" t="s">
        <v>285</v>
      </c>
      <c r="P31" s="158" t="s">
        <v>285</v>
      </c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</row>
    <row r="32" spans="1:44" s="22" customFormat="1" ht="46.5" x14ac:dyDescent="0.35">
      <c r="A32" s="160" t="s">
        <v>143</v>
      </c>
      <c r="B32" s="161" t="s">
        <v>234</v>
      </c>
      <c r="C32" s="160" t="s">
        <v>284</v>
      </c>
      <c r="D32" s="160" t="s">
        <v>285</v>
      </c>
      <c r="E32" s="160" t="s">
        <v>285</v>
      </c>
      <c r="F32" s="160" t="s">
        <v>285</v>
      </c>
      <c r="G32" s="158" t="s">
        <v>285</v>
      </c>
      <c r="H32" s="158" t="s">
        <v>285</v>
      </c>
      <c r="I32" s="158" t="s">
        <v>285</v>
      </c>
      <c r="J32" s="158" t="s">
        <v>285</v>
      </c>
      <c r="K32" s="158" t="s">
        <v>285</v>
      </c>
      <c r="L32" s="158" t="s">
        <v>285</v>
      </c>
      <c r="M32" s="158" t="s">
        <v>285</v>
      </c>
      <c r="N32" s="158" t="s">
        <v>285</v>
      </c>
      <c r="O32" s="158" t="s">
        <v>285</v>
      </c>
      <c r="P32" s="158" t="s">
        <v>285</v>
      </c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</row>
    <row r="33" spans="1:44" s="22" customFormat="1" ht="119.5" customHeight="1" x14ac:dyDescent="0.35">
      <c r="A33" s="160" t="s">
        <v>143</v>
      </c>
      <c r="B33" s="161" t="s">
        <v>235</v>
      </c>
      <c r="C33" s="160" t="s">
        <v>284</v>
      </c>
      <c r="D33" s="160" t="s">
        <v>285</v>
      </c>
      <c r="E33" s="160" t="s">
        <v>285</v>
      </c>
      <c r="F33" s="160" t="s">
        <v>285</v>
      </c>
      <c r="G33" s="158" t="s">
        <v>285</v>
      </c>
      <c r="H33" s="158" t="s">
        <v>285</v>
      </c>
      <c r="I33" s="158" t="s">
        <v>285</v>
      </c>
      <c r="J33" s="158" t="s">
        <v>285</v>
      </c>
      <c r="K33" s="158" t="s">
        <v>285</v>
      </c>
      <c r="L33" s="158" t="s">
        <v>285</v>
      </c>
      <c r="M33" s="158" t="s">
        <v>285</v>
      </c>
      <c r="N33" s="158" t="s">
        <v>285</v>
      </c>
      <c r="O33" s="158" t="s">
        <v>285</v>
      </c>
      <c r="P33" s="158" t="s">
        <v>285</v>
      </c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</row>
    <row r="34" spans="1:44" s="22" customFormat="1" ht="96" customHeight="1" x14ac:dyDescent="0.35">
      <c r="A34" s="160" t="s">
        <v>143</v>
      </c>
      <c r="B34" s="161" t="s">
        <v>236</v>
      </c>
      <c r="C34" s="160" t="s">
        <v>284</v>
      </c>
      <c r="D34" s="160" t="s">
        <v>285</v>
      </c>
      <c r="E34" s="160" t="s">
        <v>285</v>
      </c>
      <c r="F34" s="160" t="s">
        <v>285</v>
      </c>
      <c r="G34" s="158" t="s">
        <v>285</v>
      </c>
      <c r="H34" s="158" t="s">
        <v>285</v>
      </c>
      <c r="I34" s="158" t="s">
        <v>285</v>
      </c>
      <c r="J34" s="158" t="s">
        <v>285</v>
      </c>
      <c r="K34" s="158" t="s">
        <v>285</v>
      </c>
      <c r="L34" s="158" t="s">
        <v>285</v>
      </c>
      <c r="M34" s="158" t="s">
        <v>285</v>
      </c>
      <c r="N34" s="158" t="s">
        <v>285</v>
      </c>
      <c r="O34" s="158" t="s">
        <v>285</v>
      </c>
      <c r="P34" s="158" t="s">
        <v>285</v>
      </c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</row>
    <row r="35" spans="1:44" s="22" customFormat="1" ht="96.5" customHeight="1" x14ac:dyDescent="0.35">
      <c r="A35" s="160" t="s">
        <v>143</v>
      </c>
      <c r="B35" s="161" t="s">
        <v>237</v>
      </c>
      <c r="C35" s="160" t="s">
        <v>284</v>
      </c>
      <c r="D35" s="160" t="s">
        <v>285</v>
      </c>
      <c r="E35" s="160" t="s">
        <v>285</v>
      </c>
      <c r="F35" s="160" t="s">
        <v>285</v>
      </c>
      <c r="G35" s="158" t="s">
        <v>285</v>
      </c>
      <c r="H35" s="158" t="s">
        <v>285</v>
      </c>
      <c r="I35" s="158" t="s">
        <v>285</v>
      </c>
      <c r="J35" s="158" t="s">
        <v>285</v>
      </c>
      <c r="K35" s="158" t="s">
        <v>285</v>
      </c>
      <c r="L35" s="158" t="s">
        <v>285</v>
      </c>
      <c r="M35" s="158" t="s">
        <v>285</v>
      </c>
      <c r="N35" s="158" t="s">
        <v>285</v>
      </c>
      <c r="O35" s="158" t="s">
        <v>285</v>
      </c>
      <c r="P35" s="158" t="s">
        <v>285</v>
      </c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</row>
    <row r="36" spans="1:44" s="22" customFormat="1" ht="46.5" x14ac:dyDescent="0.35">
      <c r="A36" s="160" t="s">
        <v>144</v>
      </c>
      <c r="B36" s="161" t="s">
        <v>234</v>
      </c>
      <c r="C36" s="160" t="s">
        <v>284</v>
      </c>
      <c r="D36" s="160" t="s">
        <v>285</v>
      </c>
      <c r="E36" s="160" t="s">
        <v>285</v>
      </c>
      <c r="F36" s="160" t="s">
        <v>285</v>
      </c>
      <c r="G36" s="158" t="s">
        <v>285</v>
      </c>
      <c r="H36" s="158" t="s">
        <v>285</v>
      </c>
      <c r="I36" s="158" t="s">
        <v>285</v>
      </c>
      <c r="J36" s="158" t="s">
        <v>285</v>
      </c>
      <c r="K36" s="158" t="s">
        <v>285</v>
      </c>
      <c r="L36" s="158" t="s">
        <v>285</v>
      </c>
      <c r="M36" s="158" t="s">
        <v>285</v>
      </c>
      <c r="N36" s="158" t="s">
        <v>285</v>
      </c>
      <c r="O36" s="158" t="s">
        <v>285</v>
      </c>
      <c r="P36" s="158" t="s">
        <v>285</v>
      </c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</row>
    <row r="37" spans="1:44" s="22" customFormat="1" ht="123.5" customHeight="1" x14ac:dyDescent="0.35">
      <c r="A37" s="160" t="s">
        <v>144</v>
      </c>
      <c r="B37" s="161" t="s">
        <v>235</v>
      </c>
      <c r="C37" s="160" t="s">
        <v>284</v>
      </c>
      <c r="D37" s="160" t="s">
        <v>285</v>
      </c>
      <c r="E37" s="160" t="s">
        <v>285</v>
      </c>
      <c r="F37" s="160" t="s">
        <v>285</v>
      </c>
      <c r="G37" s="158" t="s">
        <v>285</v>
      </c>
      <c r="H37" s="158" t="s">
        <v>285</v>
      </c>
      <c r="I37" s="158" t="s">
        <v>285</v>
      </c>
      <c r="J37" s="158" t="s">
        <v>285</v>
      </c>
      <c r="K37" s="158" t="s">
        <v>285</v>
      </c>
      <c r="L37" s="158" t="s">
        <v>285</v>
      </c>
      <c r="M37" s="158" t="s">
        <v>285</v>
      </c>
      <c r="N37" s="158" t="s">
        <v>285</v>
      </c>
      <c r="O37" s="158" t="s">
        <v>285</v>
      </c>
      <c r="P37" s="158" t="s">
        <v>285</v>
      </c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</row>
    <row r="38" spans="1:44" s="22" customFormat="1" ht="96.5" customHeight="1" x14ac:dyDescent="0.35">
      <c r="A38" s="160" t="s">
        <v>144</v>
      </c>
      <c r="B38" s="161" t="s">
        <v>236</v>
      </c>
      <c r="C38" s="160" t="s">
        <v>284</v>
      </c>
      <c r="D38" s="160" t="s">
        <v>285</v>
      </c>
      <c r="E38" s="160" t="s">
        <v>285</v>
      </c>
      <c r="F38" s="160" t="s">
        <v>285</v>
      </c>
      <c r="G38" s="158" t="s">
        <v>285</v>
      </c>
      <c r="H38" s="158" t="s">
        <v>285</v>
      </c>
      <c r="I38" s="158" t="s">
        <v>285</v>
      </c>
      <c r="J38" s="158" t="s">
        <v>285</v>
      </c>
      <c r="K38" s="158" t="s">
        <v>285</v>
      </c>
      <c r="L38" s="158" t="s">
        <v>285</v>
      </c>
      <c r="M38" s="158" t="s">
        <v>285</v>
      </c>
      <c r="N38" s="158" t="s">
        <v>285</v>
      </c>
      <c r="O38" s="158" t="s">
        <v>285</v>
      </c>
      <c r="P38" s="158" t="s">
        <v>285</v>
      </c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</row>
    <row r="39" spans="1:44" s="22" customFormat="1" ht="108.5" x14ac:dyDescent="0.35">
      <c r="A39" s="160" t="s">
        <v>144</v>
      </c>
      <c r="B39" s="161" t="s">
        <v>238</v>
      </c>
      <c r="C39" s="160" t="s">
        <v>284</v>
      </c>
      <c r="D39" s="160" t="s">
        <v>285</v>
      </c>
      <c r="E39" s="160" t="s">
        <v>285</v>
      </c>
      <c r="F39" s="160" t="s">
        <v>285</v>
      </c>
      <c r="G39" s="158" t="s">
        <v>285</v>
      </c>
      <c r="H39" s="158" t="s">
        <v>285</v>
      </c>
      <c r="I39" s="158" t="s">
        <v>285</v>
      </c>
      <c r="J39" s="158" t="s">
        <v>285</v>
      </c>
      <c r="K39" s="158" t="s">
        <v>285</v>
      </c>
      <c r="L39" s="158" t="s">
        <v>285</v>
      </c>
      <c r="M39" s="158" t="s">
        <v>285</v>
      </c>
      <c r="N39" s="158" t="s">
        <v>285</v>
      </c>
      <c r="O39" s="158" t="s">
        <v>285</v>
      </c>
      <c r="P39" s="158" t="s">
        <v>285</v>
      </c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</row>
    <row r="40" spans="1:44" s="22" customFormat="1" ht="93" x14ac:dyDescent="0.35">
      <c r="A40" s="160" t="s">
        <v>131</v>
      </c>
      <c r="B40" s="161" t="s">
        <v>239</v>
      </c>
      <c r="C40" s="160" t="s">
        <v>284</v>
      </c>
      <c r="D40" s="160" t="s">
        <v>285</v>
      </c>
      <c r="E40" s="160" t="s">
        <v>285</v>
      </c>
      <c r="F40" s="160" t="s">
        <v>285</v>
      </c>
      <c r="G40" s="158" t="s">
        <v>285</v>
      </c>
      <c r="H40" s="158" t="s">
        <v>285</v>
      </c>
      <c r="I40" s="158" t="s">
        <v>285</v>
      </c>
      <c r="J40" s="158" t="s">
        <v>285</v>
      </c>
      <c r="K40" s="158" t="s">
        <v>285</v>
      </c>
      <c r="L40" s="158" t="s">
        <v>285</v>
      </c>
      <c r="M40" s="158" t="s">
        <v>285</v>
      </c>
      <c r="N40" s="158" t="s">
        <v>285</v>
      </c>
      <c r="O40" s="158" t="s">
        <v>285</v>
      </c>
      <c r="P40" s="158" t="s">
        <v>285</v>
      </c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</row>
    <row r="41" spans="1:44" s="22" customFormat="1" ht="77.5" x14ac:dyDescent="0.35">
      <c r="A41" s="160" t="s">
        <v>240</v>
      </c>
      <c r="B41" s="161" t="s">
        <v>241</v>
      </c>
      <c r="C41" s="160" t="s">
        <v>284</v>
      </c>
      <c r="D41" s="160" t="s">
        <v>285</v>
      </c>
      <c r="E41" s="160" t="s">
        <v>285</v>
      </c>
      <c r="F41" s="160" t="s">
        <v>285</v>
      </c>
      <c r="G41" s="158" t="s">
        <v>285</v>
      </c>
      <c r="H41" s="158" t="s">
        <v>285</v>
      </c>
      <c r="I41" s="158" t="s">
        <v>285</v>
      </c>
      <c r="J41" s="158" t="s">
        <v>285</v>
      </c>
      <c r="K41" s="158" t="s">
        <v>285</v>
      </c>
      <c r="L41" s="158" t="s">
        <v>285</v>
      </c>
      <c r="M41" s="158" t="s">
        <v>285</v>
      </c>
      <c r="N41" s="158" t="s">
        <v>285</v>
      </c>
      <c r="O41" s="158" t="s">
        <v>285</v>
      </c>
      <c r="P41" s="158" t="s">
        <v>285</v>
      </c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</row>
    <row r="42" spans="1:44" s="22" customFormat="1" ht="77.5" x14ac:dyDescent="0.35">
      <c r="A42" s="160" t="s">
        <v>242</v>
      </c>
      <c r="B42" s="161" t="s">
        <v>243</v>
      </c>
      <c r="C42" s="160" t="s">
        <v>284</v>
      </c>
      <c r="D42" s="160" t="s">
        <v>285</v>
      </c>
      <c r="E42" s="160" t="s">
        <v>285</v>
      </c>
      <c r="F42" s="160" t="s">
        <v>285</v>
      </c>
      <c r="G42" s="158" t="s">
        <v>285</v>
      </c>
      <c r="H42" s="158" t="s">
        <v>285</v>
      </c>
      <c r="I42" s="158" t="s">
        <v>285</v>
      </c>
      <c r="J42" s="158" t="s">
        <v>285</v>
      </c>
      <c r="K42" s="158" t="s">
        <v>285</v>
      </c>
      <c r="L42" s="158" t="s">
        <v>285</v>
      </c>
      <c r="M42" s="158" t="s">
        <v>285</v>
      </c>
      <c r="N42" s="158" t="s">
        <v>285</v>
      </c>
      <c r="O42" s="158" t="s">
        <v>285</v>
      </c>
      <c r="P42" s="158" t="s">
        <v>285</v>
      </c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</row>
    <row r="43" spans="1:44" s="22" customFormat="1" ht="46.5" x14ac:dyDescent="0.35">
      <c r="A43" s="160" t="s">
        <v>132</v>
      </c>
      <c r="B43" s="161" t="s">
        <v>244</v>
      </c>
      <c r="C43" s="160" t="s">
        <v>284</v>
      </c>
      <c r="D43" s="160" t="s">
        <v>285</v>
      </c>
      <c r="E43" s="160" t="s">
        <v>285</v>
      </c>
      <c r="F43" s="160" t="s">
        <v>285</v>
      </c>
      <c r="G43" s="162">
        <f t="shared" ref="G43:P43" si="3">G47</f>
        <v>8.4437297085039997</v>
      </c>
      <c r="H43" s="162">
        <f t="shared" si="3"/>
        <v>0</v>
      </c>
      <c r="I43" s="162">
        <f t="shared" si="3"/>
        <v>6.8135049790120004</v>
      </c>
      <c r="J43" s="162">
        <f t="shared" si="3"/>
        <v>0</v>
      </c>
      <c r="K43" s="162">
        <f t="shared" si="3"/>
        <v>0.16422472949200007</v>
      </c>
      <c r="L43" s="160">
        <f t="shared" si="3"/>
        <v>1.134233</v>
      </c>
      <c r="M43" s="160">
        <f t="shared" si="3"/>
        <v>8.4440840128520005</v>
      </c>
      <c r="N43" s="162">
        <f t="shared" si="3"/>
        <v>3.9373364639999999</v>
      </c>
      <c r="O43" s="162">
        <f t="shared" si="3"/>
        <v>4.5067475488520001</v>
      </c>
      <c r="P43" s="162">
        <f t="shared" si="3"/>
        <v>8.4440840128520005</v>
      </c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</row>
    <row r="44" spans="1:44" s="22" customFormat="1" ht="77.5" x14ac:dyDescent="0.35">
      <c r="A44" s="160" t="s">
        <v>145</v>
      </c>
      <c r="B44" s="161" t="s">
        <v>245</v>
      </c>
      <c r="C44" s="160" t="s">
        <v>284</v>
      </c>
      <c r="D44" s="160" t="s">
        <v>285</v>
      </c>
      <c r="E44" s="160" t="s">
        <v>285</v>
      </c>
      <c r="F44" s="160" t="s">
        <v>285</v>
      </c>
      <c r="G44" s="156" t="s">
        <v>285</v>
      </c>
      <c r="H44" s="156" t="s">
        <v>285</v>
      </c>
      <c r="I44" s="156" t="s">
        <v>285</v>
      </c>
      <c r="J44" s="156" t="s">
        <v>285</v>
      </c>
      <c r="K44" s="156" t="s">
        <v>285</v>
      </c>
      <c r="L44" s="156" t="s">
        <v>285</v>
      </c>
      <c r="M44" s="156" t="s">
        <v>285</v>
      </c>
      <c r="N44" s="156" t="s">
        <v>285</v>
      </c>
      <c r="O44" s="156" t="s">
        <v>285</v>
      </c>
      <c r="P44" s="156" t="s">
        <v>285</v>
      </c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</row>
    <row r="45" spans="1:44" s="22" customFormat="1" ht="31" x14ac:dyDescent="0.35">
      <c r="A45" s="160" t="s">
        <v>146</v>
      </c>
      <c r="B45" s="161" t="s">
        <v>246</v>
      </c>
      <c r="C45" s="160" t="s">
        <v>284</v>
      </c>
      <c r="D45" s="160" t="s">
        <v>285</v>
      </c>
      <c r="E45" s="160" t="s">
        <v>285</v>
      </c>
      <c r="F45" s="160" t="s">
        <v>285</v>
      </c>
      <c r="G45" s="157" t="s">
        <v>285</v>
      </c>
      <c r="H45" s="158" t="s">
        <v>285</v>
      </c>
      <c r="I45" s="158" t="s">
        <v>285</v>
      </c>
      <c r="J45" s="158" t="s">
        <v>285</v>
      </c>
      <c r="K45" s="158" t="s">
        <v>285</v>
      </c>
      <c r="L45" s="158" t="s">
        <v>285</v>
      </c>
      <c r="M45" s="158" t="s">
        <v>285</v>
      </c>
      <c r="N45" s="158" t="s">
        <v>285</v>
      </c>
      <c r="O45" s="158" t="s">
        <v>285</v>
      </c>
      <c r="P45" s="158" t="s">
        <v>285</v>
      </c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</row>
    <row r="46" spans="1:44" s="22" customFormat="1" ht="67" customHeight="1" x14ac:dyDescent="0.35">
      <c r="A46" s="160" t="s">
        <v>147</v>
      </c>
      <c r="B46" s="161" t="s">
        <v>247</v>
      </c>
      <c r="C46" s="160" t="s">
        <v>284</v>
      </c>
      <c r="D46" s="160" t="s">
        <v>285</v>
      </c>
      <c r="E46" s="160" t="s">
        <v>285</v>
      </c>
      <c r="F46" s="160" t="s">
        <v>285</v>
      </c>
      <c r="G46" s="163" t="s">
        <v>285</v>
      </c>
      <c r="H46" s="163" t="s">
        <v>285</v>
      </c>
      <c r="I46" s="163" t="s">
        <v>285</v>
      </c>
      <c r="J46" s="163" t="s">
        <v>285</v>
      </c>
      <c r="K46" s="163" t="s">
        <v>285</v>
      </c>
      <c r="L46" s="163" t="s">
        <v>285</v>
      </c>
      <c r="M46" s="163" t="s">
        <v>285</v>
      </c>
      <c r="N46" s="163" t="s">
        <v>285</v>
      </c>
      <c r="O46" s="163" t="s">
        <v>285</v>
      </c>
      <c r="P46" s="163" t="s">
        <v>285</v>
      </c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</row>
    <row r="47" spans="1:44" s="22" customFormat="1" ht="46.5" x14ac:dyDescent="0.35">
      <c r="A47" s="160" t="s">
        <v>148</v>
      </c>
      <c r="B47" s="161" t="s">
        <v>248</v>
      </c>
      <c r="C47" s="160" t="s">
        <v>284</v>
      </c>
      <c r="D47" s="160" t="s">
        <v>285</v>
      </c>
      <c r="E47" s="160" t="s">
        <v>285</v>
      </c>
      <c r="F47" s="160" t="s">
        <v>285</v>
      </c>
      <c r="G47" s="157">
        <f t="shared" ref="G47:P47" si="4">G48</f>
        <v>8.4437297085039997</v>
      </c>
      <c r="H47" s="157">
        <f t="shared" si="4"/>
        <v>0</v>
      </c>
      <c r="I47" s="157">
        <f t="shared" si="4"/>
        <v>6.8135049790120004</v>
      </c>
      <c r="J47" s="157">
        <f t="shared" si="4"/>
        <v>0</v>
      </c>
      <c r="K47" s="157">
        <f t="shared" si="4"/>
        <v>0.16422472949200007</v>
      </c>
      <c r="L47" s="157">
        <f t="shared" si="4"/>
        <v>1.134233</v>
      </c>
      <c r="M47" s="157">
        <f t="shared" si="4"/>
        <v>8.4440840128520005</v>
      </c>
      <c r="N47" s="157">
        <f t="shared" si="4"/>
        <v>3.9373364639999999</v>
      </c>
      <c r="O47" s="157">
        <f t="shared" si="4"/>
        <v>4.5067475488520001</v>
      </c>
      <c r="P47" s="157">
        <f t="shared" si="4"/>
        <v>8.4440840128520005</v>
      </c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</row>
    <row r="48" spans="1:44" s="22" customFormat="1" ht="31" x14ac:dyDescent="0.35">
      <c r="A48" s="160" t="s">
        <v>249</v>
      </c>
      <c r="B48" s="161" t="s">
        <v>250</v>
      </c>
      <c r="C48" s="160" t="s">
        <v>284</v>
      </c>
      <c r="D48" s="160" t="s">
        <v>285</v>
      </c>
      <c r="E48" s="160" t="s">
        <v>285</v>
      </c>
      <c r="F48" s="160" t="s">
        <v>285</v>
      </c>
      <c r="G48" s="157">
        <f>SUM(G49:G57)</f>
        <v>8.4437297085039997</v>
      </c>
      <c r="H48" s="157">
        <f>SUM(H49:H57)</f>
        <v>0</v>
      </c>
      <c r="I48" s="157">
        <f>SUM(I50:I57)</f>
        <v>6.8135049790120004</v>
      </c>
      <c r="J48" s="157">
        <f>SUM(J49:J57)</f>
        <v>0</v>
      </c>
      <c r="K48" s="157">
        <f>SUM(K49:K57)</f>
        <v>0.16422472949200007</v>
      </c>
      <c r="L48" s="157">
        <f>SUM(L49:L57)</f>
        <v>1.134233</v>
      </c>
      <c r="M48" s="157">
        <f>SUM(M49:M57)</f>
        <v>8.4440840128520005</v>
      </c>
      <c r="N48" s="157">
        <f>SUM(N49:N542)</f>
        <v>3.9373364639999999</v>
      </c>
      <c r="O48" s="157">
        <f>SUM(O49:O542)</f>
        <v>4.5067475488520001</v>
      </c>
      <c r="P48" s="157">
        <f>SUM(P49:P542)</f>
        <v>8.4440840128520005</v>
      </c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</row>
    <row r="49" spans="1:44" s="22" customFormat="1" ht="31" x14ac:dyDescent="0.35">
      <c r="A49" s="160" t="s">
        <v>358</v>
      </c>
      <c r="B49" s="169" t="s">
        <v>336</v>
      </c>
      <c r="C49" s="188" t="s">
        <v>337</v>
      </c>
      <c r="D49" s="160">
        <v>2019</v>
      </c>
      <c r="E49" s="160">
        <v>2019</v>
      </c>
      <c r="F49" s="158" t="s">
        <v>285</v>
      </c>
      <c r="G49" s="157">
        <f t="shared" ref="G49:G57" si="5">SUM(H49:K49)</f>
        <v>1.4950000000000001</v>
      </c>
      <c r="H49" s="158">
        <v>0</v>
      </c>
      <c r="I49" s="158">
        <v>1.466</v>
      </c>
      <c r="J49" s="157">
        <v>0</v>
      </c>
      <c r="K49" s="157">
        <v>2.9000000000000137E-2</v>
      </c>
      <c r="L49" s="157">
        <v>0.197162</v>
      </c>
      <c r="M49" s="157">
        <v>1.4951649520000001</v>
      </c>
      <c r="N49" s="157">
        <v>1.4951649520000001</v>
      </c>
      <c r="O49" s="157">
        <v>0</v>
      </c>
      <c r="P49" s="157">
        <f t="shared" ref="P49:P57" si="6">SUM(N49,O49)</f>
        <v>1.4951649520000001</v>
      </c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</row>
    <row r="50" spans="1:44" s="22" customFormat="1" ht="29" customHeight="1" x14ac:dyDescent="0.35">
      <c r="A50" s="160" t="s">
        <v>359</v>
      </c>
      <c r="B50" s="169" t="s">
        <v>338</v>
      </c>
      <c r="C50" s="188" t="s">
        <v>339</v>
      </c>
      <c r="D50" s="160">
        <v>2020</v>
      </c>
      <c r="E50" s="160">
        <v>2020</v>
      </c>
      <c r="F50" s="158" t="s">
        <v>285</v>
      </c>
      <c r="G50" s="157">
        <f t="shared" si="5"/>
        <v>0.48622472949199991</v>
      </c>
      <c r="H50" s="158">
        <v>0</v>
      </c>
      <c r="I50" s="158">
        <v>0.47699999999999998</v>
      </c>
      <c r="J50" s="157">
        <v>0</v>
      </c>
      <c r="K50" s="157">
        <v>9.2247294919999279E-3</v>
      </c>
      <c r="L50" s="157">
        <v>6.2906000000000004E-2</v>
      </c>
      <c r="M50" s="157">
        <v>0.48631049144800004</v>
      </c>
      <c r="N50" s="157">
        <v>0</v>
      </c>
      <c r="O50" s="157">
        <v>0.48631049144800004</v>
      </c>
      <c r="P50" s="157">
        <f t="shared" si="6"/>
        <v>0.48631049144800004</v>
      </c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</row>
    <row r="51" spans="1:44" s="22" customFormat="1" ht="29" customHeight="1" x14ac:dyDescent="0.35">
      <c r="A51" s="160" t="s">
        <v>360</v>
      </c>
      <c r="B51" s="169" t="s">
        <v>340</v>
      </c>
      <c r="C51" s="188" t="s">
        <v>341</v>
      </c>
      <c r="D51" s="160">
        <v>2020</v>
      </c>
      <c r="E51" s="160">
        <v>2020</v>
      </c>
      <c r="F51" s="158" t="s">
        <v>285</v>
      </c>
      <c r="G51" s="157">
        <f t="shared" si="5"/>
        <v>0.438</v>
      </c>
      <c r="H51" s="158">
        <v>0</v>
      </c>
      <c r="I51" s="157">
        <v>0.43</v>
      </c>
      <c r="J51" s="157">
        <v>0</v>
      </c>
      <c r="K51" s="157">
        <v>8.0000000000000002E-3</v>
      </c>
      <c r="L51" s="157">
        <v>5.6339E-2</v>
      </c>
      <c r="M51" s="157">
        <v>0.43841775177999998</v>
      </c>
      <c r="N51" s="157">
        <v>0</v>
      </c>
      <c r="O51" s="157">
        <v>0.43841775177999998</v>
      </c>
      <c r="P51" s="157">
        <f t="shared" si="6"/>
        <v>0.43841775177999998</v>
      </c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</row>
    <row r="52" spans="1:44" s="22" customFormat="1" ht="29" customHeight="1" x14ac:dyDescent="0.35">
      <c r="A52" s="160" t="s">
        <v>361</v>
      </c>
      <c r="B52" s="169" t="s">
        <v>342</v>
      </c>
      <c r="C52" s="188" t="s">
        <v>343</v>
      </c>
      <c r="D52" s="160">
        <v>2019</v>
      </c>
      <c r="E52" s="160">
        <v>2019</v>
      </c>
      <c r="F52" s="158" t="s">
        <v>285</v>
      </c>
      <c r="G52" s="157">
        <f t="shared" si="5"/>
        <v>0.32300000000000001</v>
      </c>
      <c r="H52" s="158">
        <v>0</v>
      </c>
      <c r="I52" s="158">
        <v>0.316</v>
      </c>
      <c r="J52" s="157">
        <v>0</v>
      </c>
      <c r="K52" s="157">
        <v>7.0000000000000001E-3</v>
      </c>
      <c r="L52" s="157">
        <v>4.5853999999999999E-2</v>
      </c>
      <c r="M52" s="157">
        <v>0.32263451599999998</v>
      </c>
      <c r="N52" s="157">
        <v>0.32263451599999998</v>
      </c>
      <c r="O52" s="157">
        <v>0</v>
      </c>
      <c r="P52" s="157">
        <f t="shared" si="6"/>
        <v>0.32263451599999998</v>
      </c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</row>
    <row r="53" spans="1:44" s="22" customFormat="1" ht="29" customHeight="1" x14ac:dyDescent="0.35">
      <c r="A53" s="160" t="s">
        <v>362</v>
      </c>
      <c r="B53" s="169" t="s">
        <v>344</v>
      </c>
      <c r="C53" s="188" t="s">
        <v>345</v>
      </c>
      <c r="D53" s="160">
        <v>2019</v>
      </c>
      <c r="E53" s="160">
        <v>2019</v>
      </c>
      <c r="F53" s="158" t="s">
        <v>285</v>
      </c>
      <c r="G53" s="157">
        <f t="shared" si="5"/>
        <v>0.20600000000000002</v>
      </c>
      <c r="H53" s="158">
        <v>0</v>
      </c>
      <c r="I53" s="158">
        <v>0.20200000000000001</v>
      </c>
      <c r="J53" s="157">
        <v>0</v>
      </c>
      <c r="K53" s="157">
        <v>4.0000000000000001E-3</v>
      </c>
      <c r="L53" s="157">
        <v>2.9794999999999999E-2</v>
      </c>
      <c r="M53" s="157">
        <v>0.20608815</v>
      </c>
      <c r="N53" s="157">
        <v>0.20608815</v>
      </c>
      <c r="O53" s="157">
        <v>0</v>
      </c>
      <c r="P53" s="157">
        <f t="shared" si="6"/>
        <v>0.20608815</v>
      </c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</row>
    <row r="54" spans="1:44" s="22" customFormat="1" ht="29" customHeight="1" x14ac:dyDescent="0.35">
      <c r="A54" s="160" t="s">
        <v>363</v>
      </c>
      <c r="B54" s="169" t="s">
        <v>346</v>
      </c>
      <c r="C54" s="188" t="s">
        <v>347</v>
      </c>
      <c r="D54" s="160">
        <v>2020</v>
      </c>
      <c r="E54" s="160">
        <v>2020</v>
      </c>
      <c r="F54" s="158" t="s">
        <v>285</v>
      </c>
      <c r="G54" s="157">
        <f t="shared" si="5"/>
        <v>0.92220799200000003</v>
      </c>
      <c r="H54" s="158">
        <v>0</v>
      </c>
      <c r="I54" s="157">
        <f>0.922207992-0.018</f>
        <v>0.90420799200000002</v>
      </c>
      <c r="J54" s="157">
        <v>0</v>
      </c>
      <c r="K54" s="157">
        <v>1.7999999999999999E-2</v>
      </c>
      <c r="L54" s="157">
        <v>0.14448800000000001</v>
      </c>
      <c r="M54" s="157">
        <v>0.92220799200000003</v>
      </c>
      <c r="N54" s="157">
        <v>0</v>
      </c>
      <c r="O54" s="157">
        <v>0.92220799200000003</v>
      </c>
      <c r="P54" s="157">
        <f t="shared" si="6"/>
        <v>0.92220799200000003</v>
      </c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</row>
    <row r="55" spans="1:44" s="22" customFormat="1" ht="29" customHeight="1" x14ac:dyDescent="0.35">
      <c r="A55" s="160" t="s">
        <v>364</v>
      </c>
      <c r="B55" s="169" t="s">
        <v>348</v>
      </c>
      <c r="C55" s="188" t="s">
        <v>349</v>
      </c>
      <c r="D55" s="160">
        <v>2020</v>
      </c>
      <c r="E55" s="160">
        <v>2020</v>
      </c>
      <c r="F55" s="158" t="s">
        <v>285</v>
      </c>
      <c r="G55" s="157">
        <f t="shared" si="5"/>
        <v>0.65100000000000002</v>
      </c>
      <c r="H55" s="158">
        <v>0</v>
      </c>
      <c r="I55" s="158">
        <v>0.63800000000000001</v>
      </c>
      <c r="J55" s="157">
        <v>0</v>
      </c>
      <c r="K55" s="157">
        <v>1.2999999999999999E-2</v>
      </c>
      <c r="L55" s="157">
        <v>9.5391000000000004E-2</v>
      </c>
      <c r="M55" s="157">
        <v>0.65051432661200004</v>
      </c>
      <c r="N55" s="157">
        <v>0</v>
      </c>
      <c r="O55" s="157">
        <v>0.65051432661200004</v>
      </c>
      <c r="P55" s="157">
        <f t="shared" si="6"/>
        <v>0.65051432661200004</v>
      </c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</row>
    <row r="56" spans="1:44" s="22" customFormat="1" ht="29" customHeight="1" x14ac:dyDescent="0.35">
      <c r="A56" s="160" t="s">
        <v>365</v>
      </c>
      <c r="B56" s="169" t="s">
        <v>350</v>
      </c>
      <c r="C56" s="188" t="s">
        <v>351</v>
      </c>
      <c r="D56" s="160">
        <v>2020</v>
      </c>
      <c r="E56" s="160">
        <v>2020</v>
      </c>
      <c r="F56" s="158" t="s">
        <v>285</v>
      </c>
      <c r="G56" s="157">
        <f t="shared" si="5"/>
        <v>2.0092969870120001</v>
      </c>
      <c r="H56" s="158">
        <v>0</v>
      </c>
      <c r="I56" s="157">
        <f>2.009296987012-0.039</f>
        <v>1.9702969870120002</v>
      </c>
      <c r="J56" s="157">
        <v>0</v>
      </c>
      <c r="K56" s="157">
        <v>3.9E-2</v>
      </c>
      <c r="L56" s="157">
        <v>0.26209100000000002</v>
      </c>
      <c r="M56" s="157">
        <v>2.0092969870120001</v>
      </c>
      <c r="N56" s="157">
        <v>0</v>
      </c>
      <c r="O56" s="157">
        <v>2.0092969870120001</v>
      </c>
      <c r="P56" s="157">
        <f t="shared" si="6"/>
        <v>2.0092969870120001</v>
      </c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</row>
    <row r="57" spans="1:44" s="22" customFormat="1" ht="29" customHeight="1" x14ac:dyDescent="0.35">
      <c r="A57" s="160" t="s">
        <v>366</v>
      </c>
      <c r="B57" s="169" t="s">
        <v>352</v>
      </c>
      <c r="C57" s="188" t="s">
        <v>353</v>
      </c>
      <c r="D57" s="160">
        <v>2019</v>
      </c>
      <c r="E57" s="160">
        <v>2019</v>
      </c>
      <c r="F57" s="158" t="s">
        <v>285</v>
      </c>
      <c r="G57" s="157">
        <f t="shared" si="5"/>
        <v>1.9129999999999998</v>
      </c>
      <c r="H57" s="158">
        <v>0</v>
      </c>
      <c r="I57" s="158">
        <v>1.8759999999999999</v>
      </c>
      <c r="J57" s="157">
        <v>0</v>
      </c>
      <c r="K57" s="157">
        <v>3.6999999999999998E-2</v>
      </c>
      <c r="L57" s="157">
        <v>0.240207</v>
      </c>
      <c r="M57" s="157">
        <v>1.9134488460000001</v>
      </c>
      <c r="N57" s="157">
        <v>1.9134488460000001</v>
      </c>
      <c r="O57" s="157">
        <v>0</v>
      </c>
      <c r="P57" s="157">
        <f t="shared" si="6"/>
        <v>1.9134488460000001</v>
      </c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</row>
    <row r="58" spans="1:44" s="22" customFormat="1" ht="46.5" x14ac:dyDescent="0.35">
      <c r="A58" s="160" t="s">
        <v>251</v>
      </c>
      <c r="B58" s="161" t="s">
        <v>252</v>
      </c>
      <c r="C58" s="160" t="s">
        <v>284</v>
      </c>
      <c r="D58" s="160" t="s">
        <v>285</v>
      </c>
      <c r="E58" s="160" t="s">
        <v>285</v>
      </c>
      <c r="F58" s="160" t="s">
        <v>285</v>
      </c>
      <c r="G58" s="158" t="s">
        <v>285</v>
      </c>
      <c r="H58" s="158" t="s">
        <v>285</v>
      </c>
      <c r="I58" s="158" t="s">
        <v>285</v>
      </c>
      <c r="J58" s="158" t="s">
        <v>285</v>
      </c>
      <c r="K58" s="158" t="s">
        <v>285</v>
      </c>
      <c r="L58" s="158" t="s">
        <v>285</v>
      </c>
      <c r="M58" s="158" t="s">
        <v>285</v>
      </c>
      <c r="N58" s="158" t="s">
        <v>285</v>
      </c>
      <c r="O58" s="158" t="s">
        <v>285</v>
      </c>
      <c r="P58" s="158" t="s">
        <v>285</v>
      </c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</row>
    <row r="59" spans="1:44" s="22" customFormat="1" ht="46.5" x14ac:dyDescent="0.35">
      <c r="A59" s="160" t="s">
        <v>149</v>
      </c>
      <c r="B59" s="161" t="s">
        <v>253</v>
      </c>
      <c r="C59" s="160" t="s">
        <v>284</v>
      </c>
      <c r="D59" s="160" t="s">
        <v>285</v>
      </c>
      <c r="E59" s="160" t="s">
        <v>285</v>
      </c>
      <c r="F59" s="160" t="s">
        <v>285</v>
      </c>
      <c r="G59" s="158" t="s">
        <v>285</v>
      </c>
      <c r="H59" s="158" t="s">
        <v>285</v>
      </c>
      <c r="I59" s="158" t="s">
        <v>285</v>
      </c>
      <c r="J59" s="158" t="s">
        <v>285</v>
      </c>
      <c r="K59" s="158" t="s">
        <v>285</v>
      </c>
      <c r="L59" s="158" t="s">
        <v>285</v>
      </c>
      <c r="M59" s="158" t="s">
        <v>285</v>
      </c>
      <c r="N59" s="158" t="s">
        <v>285</v>
      </c>
      <c r="O59" s="158" t="s">
        <v>285</v>
      </c>
      <c r="P59" s="158" t="s">
        <v>285</v>
      </c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</row>
    <row r="60" spans="1:44" s="22" customFormat="1" ht="46.5" x14ac:dyDescent="0.35">
      <c r="A60" s="160" t="s">
        <v>150</v>
      </c>
      <c r="B60" s="161" t="s">
        <v>254</v>
      </c>
      <c r="C60" s="160" t="s">
        <v>284</v>
      </c>
      <c r="D60" s="160" t="s">
        <v>285</v>
      </c>
      <c r="E60" s="160" t="s">
        <v>285</v>
      </c>
      <c r="F60" s="160" t="s">
        <v>285</v>
      </c>
      <c r="G60" s="158" t="s">
        <v>285</v>
      </c>
      <c r="H60" s="158" t="s">
        <v>285</v>
      </c>
      <c r="I60" s="158" t="s">
        <v>285</v>
      </c>
      <c r="J60" s="158" t="s">
        <v>285</v>
      </c>
      <c r="K60" s="158" t="s">
        <v>285</v>
      </c>
      <c r="L60" s="158" t="s">
        <v>285</v>
      </c>
      <c r="M60" s="158" t="s">
        <v>285</v>
      </c>
      <c r="N60" s="158" t="s">
        <v>285</v>
      </c>
      <c r="O60" s="158" t="s">
        <v>285</v>
      </c>
      <c r="P60" s="158" t="s">
        <v>285</v>
      </c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</row>
    <row r="61" spans="1:44" s="22" customFormat="1" ht="46.5" x14ac:dyDescent="0.35">
      <c r="A61" s="160" t="s">
        <v>151</v>
      </c>
      <c r="B61" s="161" t="s">
        <v>255</v>
      </c>
      <c r="C61" s="160" t="s">
        <v>284</v>
      </c>
      <c r="D61" s="160" t="s">
        <v>285</v>
      </c>
      <c r="E61" s="160" t="s">
        <v>285</v>
      </c>
      <c r="F61" s="160" t="s">
        <v>285</v>
      </c>
      <c r="G61" s="158" t="s">
        <v>285</v>
      </c>
      <c r="H61" s="158" t="s">
        <v>285</v>
      </c>
      <c r="I61" s="158" t="s">
        <v>285</v>
      </c>
      <c r="J61" s="158" t="s">
        <v>285</v>
      </c>
      <c r="K61" s="158" t="s">
        <v>285</v>
      </c>
      <c r="L61" s="158" t="s">
        <v>285</v>
      </c>
      <c r="M61" s="158" t="s">
        <v>285</v>
      </c>
      <c r="N61" s="158" t="s">
        <v>285</v>
      </c>
      <c r="O61" s="158" t="s">
        <v>285</v>
      </c>
      <c r="P61" s="158" t="s">
        <v>285</v>
      </c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</row>
    <row r="62" spans="1:44" s="22" customFormat="1" ht="31" x14ac:dyDescent="0.35">
      <c r="A62" s="160" t="s">
        <v>256</v>
      </c>
      <c r="B62" s="161" t="s">
        <v>257</v>
      </c>
      <c r="C62" s="160" t="s">
        <v>284</v>
      </c>
      <c r="D62" s="160" t="s">
        <v>285</v>
      </c>
      <c r="E62" s="160" t="s">
        <v>285</v>
      </c>
      <c r="F62" s="160" t="s">
        <v>285</v>
      </c>
      <c r="G62" s="158" t="s">
        <v>285</v>
      </c>
      <c r="H62" s="158" t="s">
        <v>285</v>
      </c>
      <c r="I62" s="158" t="s">
        <v>285</v>
      </c>
      <c r="J62" s="158" t="s">
        <v>285</v>
      </c>
      <c r="K62" s="158" t="s">
        <v>285</v>
      </c>
      <c r="L62" s="158" t="s">
        <v>285</v>
      </c>
      <c r="M62" s="158" t="s">
        <v>285</v>
      </c>
      <c r="N62" s="158" t="s">
        <v>285</v>
      </c>
      <c r="O62" s="158" t="s">
        <v>285</v>
      </c>
      <c r="P62" s="158" t="s">
        <v>285</v>
      </c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</row>
    <row r="63" spans="1:44" s="22" customFormat="1" ht="46.5" x14ac:dyDescent="0.35">
      <c r="A63" s="160" t="s">
        <v>258</v>
      </c>
      <c r="B63" s="161" t="s">
        <v>259</v>
      </c>
      <c r="C63" s="160" t="s">
        <v>284</v>
      </c>
      <c r="D63" s="160" t="s">
        <v>285</v>
      </c>
      <c r="E63" s="160" t="s">
        <v>285</v>
      </c>
      <c r="F63" s="160" t="s">
        <v>285</v>
      </c>
      <c r="G63" s="158" t="s">
        <v>285</v>
      </c>
      <c r="H63" s="158" t="s">
        <v>285</v>
      </c>
      <c r="I63" s="158" t="s">
        <v>285</v>
      </c>
      <c r="J63" s="158" t="s">
        <v>285</v>
      </c>
      <c r="K63" s="158" t="s">
        <v>285</v>
      </c>
      <c r="L63" s="158" t="s">
        <v>285</v>
      </c>
      <c r="M63" s="158" t="s">
        <v>285</v>
      </c>
      <c r="N63" s="158" t="s">
        <v>285</v>
      </c>
      <c r="O63" s="158" t="s">
        <v>285</v>
      </c>
      <c r="P63" s="158" t="s">
        <v>285</v>
      </c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</row>
    <row r="64" spans="1:44" s="22" customFormat="1" ht="62" x14ac:dyDescent="0.35">
      <c r="A64" s="160" t="s">
        <v>260</v>
      </c>
      <c r="B64" s="161" t="s">
        <v>261</v>
      </c>
      <c r="C64" s="160" t="s">
        <v>284</v>
      </c>
      <c r="D64" s="160" t="s">
        <v>285</v>
      </c>
      <c r="E64" s="160" t="s">
        <v>285</v>
      </c>
      <c r="F64" s="160" t="s">
        <v>285</v>
      </c>
      <c r="G64" s="158" t="s">
        <v>285</v>
      </c>
      <c r="H64" s="158" t="s">
        <v>285</v>
      </c>
      <c r="I64" s="158" t="s">
        <v>285</v>
      </c>
      <c r="J64" s="158" t="s">
        <v>285</v>
      </c>
      <c r="K64" s="158" t="s">
        <v>285</v>
      </c>
      <c r="L64" s="158" t="s">
        <v>285</v>
      </c>
      <c r="M64" s="158" t="s">
        <v>285</v>
      </c>
      <c r="N64" s="158" t="s">
        <v>285</v>
      </c>
      <c r="O64" s="158" t="s">
        <v>285</v>
      </c>
      <c r="P64" s="158" t="s">
        <v>285</v>
      </c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</row>
    <row r="65" spans="1:44" s="22" customFormat="1" ht="62" x14ac:dyDescent="0.35">
      <c r="A65" s="36" t="s">
        <v>262</v>
      </c>
      <c r="B65" s="104" t="s">
        <v>263</v>
      </c>
      <c r="C65" s="148" t="s">
        <v>284</v>
      </c>
      <c r="D65" s="148" t="s">
        <v>285</v>
      </c>
      <c r="E65" s="146" t="s">
        <v>285</v>
      </c>
      <c r="F65" s="61" t="s">
        <v>285</v>
      </c>
      <c r="G65" s="61" t="s">
        <v>285</v>
      </c>
      <c r="H65" s="61" t="s">
        <v>285</v>
      </c>
      <c r="I65" s="61" t="s">
        <v>285</v>
      </c>
      <c r="J65" s="61" t="s">
        <v>285</v>
      </c>
      <c r="K65" s="61" t="s">
        <v>285</v>
      </c>
      <c r="L65" s="61" t="s">
        <v>285</v>
      </c>
      <c r="M65" s="61" t="s">
        <v>285</v>
      </c>
      <c r="N65" s="61" t="s">
        <v>285</v>
      </c>
      <c r="O65" s="61" t="s">
        <v>285</v>
      </c>
      <c r="P65" s="62" t="s">
        <v>285</v>
      </c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</row>
    <row r="66" spans="1:44" s="22" customFormat="1" ht="46.5" x14ac:dyDescent="0.35">
      <c r="A66" s="36" t="s">
        <v>264</v>
      </c>
      <c r="B66" s="104" t="s">
        <v>265</v>
      </c>
      <c r="C66" s="148" t="s">
        <v>284</v>
      </c>
      <c r="D66" s="148" t="s">
        <v>285</v>
      </c>
      <c r="E66" s="146" t="s">
        <v>285</v>
      </c>
      <c r="F66" s="61" t="s">
        <v>285</v>
      </c>
      <c r="G66" s="61" t="s">
        <v>285</v>
      </c>
      <c r="H66" s="61" t="s">
        <v>285</v>
      </c>
      <c r="I66" s="61" t="s">
        <v>285</v>
      </c>
      <c r="J66" s="61" t="s">
        <v>285</v>
      </c>
      <c r="K66" s="61" t="s">
        <v>285</v>
      </c>
      <c r="L66" s="61" t="s">
        <v>285</v>
      </c>
      <c r="M66" s="61" t="s">
        <v>285</v>
      </c>
      <c r="N66" s="61" t="s">
        <v>285</v>
      </c>
      <c r="O66" s="61" t="s">
        <v>285</v>
      </c>
      <c r="P66" s="62" t="s">
        <v>285</v>
      </c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</row>
    <row r="67" spans="1:44" s="22" customFormat="1" ht="62" x14ac:dyDescent="0.35">
      <c r="A67" s="36" t="s">
        <v>266</v>
      </c>
      <c r="B67" s="104" t="s">
        <v>267</v>
      </c>
      <c r="C67" s="148" t="s">
        <v>284</v>
      </c>
      <c r="D67" s="148" t="s">
        <v>285</v>
      </c>
      <c r="E67" s="146" t="s">
        <v>285</v>
      </c>
      <c r="F67" s="61" t="s">
        <v>285</v>
      </c>
      <c r="G67" s="61" t="s">
        <v>285</v>
      </c>
      <c r="H67" s="61" t="s">
        <v>285</v>
      </c>
      <c r="I67" s="61" t="s">
        <v>285</v>
      </c>
      <c r="J67" s="61" t="s">
        <v>285</v>
      </c>
      <c r="K67" s="61" t="s">
        <v>285</v>
      </c>
      <c r="L67" s="61" t="s">
        <v>285</v>
      </c>
      <c r="M67" s="61" t="s">
        <v>285</v>
      </c>
      <c r="N67" s="61" t="s">
        <v>285</v>
      </c>
      <c r="O67" s="61" t="s">
        <v>285</v>
      </c>
      <c r="P67" s="62" t="s">
        <v>285</v>
      </c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</row>
    <row r="68" spans="1:44" s="22" customFormat="1" ht="62" x14ac:dyDescent="0.35">
      <c r="A68" s="36" t="s">
        <v>268</v>
      </c>
      <c r="B68" s="104" t="s">
        <v>269</v>
      </c>
      <c r="C68" s="148" t="s">
        <v>284</v>
      </c>
      <c r="D68" s="148" t="s">
        <v>285</v>
      </c>
      <c r="E68" s="146" t="s">
        <v>285</v>
      </c>
      <c r="F68" s="61" t="s">
        <v>285</v>
      </c>
      <c r="G68" s="61" t="s">
        <v>285</v>
      </c>
      <c r="H68" s="61" t="s">
        <v>285</v>
      </c>
      <c r="I68" s="61" t="s">
        <v>285</v>
      </c>
      <c r="J68" s="61" t="s">
        <v>285</v>
      </c>
      <c r="K68" s="61" t="s">
        <v>285</v>
      </c>
      <c r="L68" s="61" t="s">
        <v>285</v>
      </c>
      <c r="M68" s="61" t="s">
        <v>285</v>
      </c>
      <c r="N68" s="61" t="s">
        <v>285</v>
      </c>
      <c r="O68" s="61" t="s">
        <v>285</v>
      </c>
      <c r="P68" s="62" t="s">
        <v>285</v>
      </c>
      <c r="Q68" s="74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7"/>
      <c r="AQ68" s="57"/>
      <c r="AR68" s="57"/>
    </row>
    <row r="69" spans="1:44" s="22" customFormat="1" ht="31" x14ac:dyDescent="0.35">
      <c r="A69" s="36" t="s">
        <v>270</v>
      </c>
      <c r="B69" s="104" t="s">
        <v>271</v>
      </c>
      <c r="C69" s="148" t="s">
        <v>284</v>
      </c>
      <c r="D69" s="148" t="s">
        <v>285</v>
      </c>
      <c r="E69" s="146" t="s">
        <v>285</v>
      </c>
      <c r="F69" s="61" t="s">
        <v>285</v>
      </c>
      <c r="G69" s="61" t="s">
        <v>285</v>
      </c>
      <c r="H69" s="61" t="s">
        <v>285</v>
      </c>
      <c r="I69" s="61" t="s">
        <v>285</v>
      </c>
      <c r="J69" s="61" t="s">
        <v>285</v>
      </c>
      <c r="K69" s="61" t="s">
        <v>285</v>
      </c>
      <c r="L69" s="61" t="s">
        <v>285</v>
      </c>
      <c r="M69" s="61" t="s">
        <v>285</v>
      </c>
      <c r="N69" s="61" t="s">
        <v>285</v>
      </c>
      <c r="O69" s="61" t="s">
        <v>285</v>
      </c>
      <c r="P69" s="62" t="s">
        <v>285</v>
      </c>
      <c r="Q69" s="74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7"/>
      <c r="AQ69" s="57"/>
      <c r="AR69" s="57"/>
    </row>
    <row r="70" spans="1:44" s="22" customFormat="1" ht="46.5" x14ac:dyDescent="0.35">
      <c r="A70" s="36" t="s">
        <v>272</v>
      </c>
      <c r="B70" s="105" t="s">
        <v>273</v>
      </c>
      <c r="C70" s="146" t="s">
        <v>284</v>
      </c>
      <c r="D70" s="146" t="s">
        <v>285</v>
      </c>
      <c r="E70" s="146" t="s">
        <v>285</v>
      </c>
      <c r="F70" s="61" t="s">
        <v>285</v>
      </c>
      <c r="G70" s="61" t="s">
        <v>285</v>
      </c>
      <c r="H70" s="61" t="s">
        <v>285</v>
      </c>
      <c r="I70" s="61" t="s">
        <v>285</v>
      </c>
      <c r="J70" s="61" t="s">
        <v>285</v>
      </c>
      <c r="K70" s="61" t="s">
        <v>285</v>
      </c>
      <c r="L70" s="61" t="s">
        <v>285</v>
      </c>
      <c r="M70" s="61" t="s">
        <v>285</v>
      </c>
      <c r="N70" s="61" t="s">
        <v>285</v>
      </c>
      <c r="O70" s="61" t="s">
        <v>285</v>
      </c>
      <c r="P70" s="61" t="s">
        <v>285</v>
      </c>
      <c r="Q70" s="74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7"/>
      <c r="AQ70" s="57"/>
      <c r="AR70" s="57"/>
    </row>
    <row r="71" spans="1:44" s="22" customFormat="1" ht="62" x14ac:dyDescent="0.35">
      <c r="A71" s="36" t="s">
        <v>152</v>
      </c>
      <c r="B71" s="105" t="s">
        <v>274</v>
      </c>
      <c r="C71" s="146" t="s">
        <v>284</v>
      </c>
      <c r="D71" s="146" t="s">
        <v>285</v>
      </c>
      <c r="E71" s="146" t="s">
        <v>285</v>
      </c>
      <c r="F71" s="61" t="s">
        <v>285</v>
      </c>
      <c r="G71" s="61" t="s">
        <v>285</v>
      </c>
      <c r="H71" s="61" t="s">
        <v>285</v>
      </c>
      <c r="I71" s="61" t="s">
        <v>285</v>
      </c>
      <c r="J71" s="61" t="s">
        <v>285</v>
      </c>
      <c r="K71" s="61" t="s">
        <v>285</v>
      </c>
      <c r="L71" s="61" t="s">
        <v>285</v>
      </c>
      <c r="M71" s="61" t="s">
        <v>285</v>
      </c>
      <c r="N71" s="61" t="s">
        <v>285</v>
      </c>
      <c r="O71" s="61" t="s">
        <v>285</v>
      </c>
      <c r="P71" s="61" t="s">
        <v>285</v>
      </c>
      <c r="Q71" s="74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7"/>
      <c r="AR71" s="57"/>
    </row>
    <row r="72" spans="1:44" s="22" customFormat="1" ht="62" x14ac:dyDescent="0.35">
      <c r="A72" s="36" t="s">
        <v>275</v>
      </c>
      <c r="B72" s="105" t="s">
        <v>276</v>
      </c>
      <c r="C72" s="146" t="s">
        <v>284</v>
      </c>
      <c r="D72" s="146" t="s">
        <v>285</v>
      </c>
      <c r="E72" s="146" t="s">
        <v>285</v>
      </c>
      <c r="F72" s="61" t="s">
        <v>285</v>
      </c>
      <c r="G72" s="61" t="s">
        <v>285</v>
      </c>
      <c r="H72" s="61" t="s">
        <v>285</v>
      </c>
      <c r="I72" s="61" t="s">
        <v>285</v>
      </c>
      <c r="J72" s="61" t="s">
        <v>285</v>
      </c>
      <c r="K72" s="61" t="s">
        <v>285</v>
      </c>
      <c r="L72" s="61" t="s">
        <v>285</v>
      </c>
      <c r="M72" s="61" t="s">
        <v>285</v>
      </c>
      <c r="N72" s="61" t="s">
        <v>285</v>
      </c>
      <c r="O72" s="61" t="s">
        <v>285</v>
      </c>
      <c r="P72" s="61" t="s">
        <v>285</v>
      </c>
      <c r="Q72" s="74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7"/>
      <c r="AQ72" s="57"/>
      <c r="AR72" s="57"/>
    </row>
    <row r="73" spans="1:44" s="22" customFormat="1" ht="62" x14ac:dyDescent="0.35">
      <c r="A73" s="36" t="s">
        <v>277</v>
      </c>
      <c r="B73" s="105" t="s">
        <v>278</v>
      </c>
      <c r="C73" s="146" t="s">
        <v>284</v>
      </c>
      <c r="D73" s="146" t="s">
        <v>285</v>
      </c>
      <c r="E73" s="146" t="s">
        <v>285</v>
      </c>
      <c r="F73" s="61" t="s">
        <v>285</v>
      </c>
      <c r="G73" s="61" t="s">
        <v>285</v>
      </c>
      <c r="H73" s="61" t="s">
        <v>285</v>
      </c>
      <c r="I73" s="61" t="s">
        <v>285</v>
      </c>
      <c r="J73" s="61" t="s">
        <v>285</v>
      </c>
      <c r="K73" s="61" t="s">
        <v>285</v>
      </c>
      <c r="L73" s="61" t="s">
        <v>285</v>
      </c>
      <c r="M73" s="61" t="s">
        <v>285</v>
      </c>
      <c r="N73" s="61" t="s">
        <v>285</v>
      </c>
      <c r="O73" s="61" t="s">
        <v>285</v>
      </c>
      <c r="P73" s="61" t="s">
        <v>285</v>
      </c>
      <c r="Q73" s="74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7"/>
      <c r="AQ73" s="57"/>
      <c r="AR73" s="57"/>
    </row>
    <row r="74" spans="1:44" s="22" customFormat="1" ht="46.5" x14ac:dyDescent="0.35">
      <c r="A74" s="36" t="s">
        <v>153</v>
      </c>
      <c r="B74" s="105" t="s">
        <v>279</v>
      </c>
      <c r="C74" s="146" t="s">
        <v>284</v>
      </c>
      <c r="D74" s="146" t="s">
        <v>285</v>
      </c>
      <c r="E74" s="146" t="s">
        <v>285</v>
      </c>
      <c r="F74" s="61" t="s">
        <v>285</v>
      </c>
      <c r="G74" s="61" t="s">
        <v>285</v>
      </c>
      <c r="H74" s="61" t="s">
        <v>285</v>
      </c>
      <c r="I74" s="61" t="s">
        <v>285</v>
      </c>
      <c r="J74" s="61" t="s">
        <v>285</v>
      </c>
      <c r="K74" s="61" t="s">
        <v>285</v>
      </c>
      <c r="L74" s="61" t="s">
        <v>285</v>
      </c>
      <c r="M74" s="61" t="s">
        <v>285</v>
      </c>
      <c r="N74" s="61" t="s">
        <v>285</v>
      </c>
      <c r="O74" s="61" t="s">
        <v>285</v>
      </c>
      <c r="P74" s="61" t="s">
        <v>285</v>
      </c>
      <c r="Q74" s="74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7"/>
      <c r="AQ74" s="57"/>
      <c r="AR74" s="57"/>
    </row>
    <row r="75" spans="1:44" s="22" customFormat="1" ht="46.5" x14ac:dyDescent="0.35">
      <c r="A75" s="36" t="s">
        <v>280</v>
      </c>
      <c r="B75" s="104" t="s">
        <v>281</v>
      </c>
      <c r="C75" s="148" t="s">
        <v>284</v>
      </c>
      <c r="D75" s="148" t="s">
        <v>285</v>
      </c>
      <c r="E75" s="146" t="s">
        <v>285</v>
      </c>
      <c r="F75" s="61" t="s">
        <v>285</v>
      </c>
      <c r="G75" s="61" t="s">
        <v>285</v>
      </c>
      <c r="H75" s="61" t="s">
        <v>285</v>
      </c>
      <c r="I75" s="61" t="s">
        <v>285</v>
      </c>
      <c r="J75" s="61" t="s">
        <v>285</v>
      </c>
      <c r="K75" s="61" t="s">
        <v>285</v>
      </c>
      <c r="L75" s="61" t="s">
        <v>285</v>
      </c>
      <c r="M75" s="61" t="s">
        <v>285</v>
      </c>
      <c r="N75" s="61" t="s">
        <v>285</v>
      </c>
      <c r="O75" s="61" t="s">
        <v>285</v>
      </c>
      <c r="P75" s="62" t="s">
        <v>285</v>
      </c>
      <c r="Q75" s="74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7"/>
      <c r="AQ75" s="57"/>
      <c r="AR75" s="57"/>
    </row>
    <row r="76" spans="1:44" s="22" customFormat="1" ht="31" x14ac:dyDescent="0.35">
      <c r="A76" s="36" t="s">
        <v>282</v>
      </c>
      <c r="B76" s="104" t="s">
        <v>283</v>
      </c>
      <c r="C76" s="148" t="s">
        <v>284</v>
      </c>
      <c r="D76" s="148" t="s">
        <v>285</v>
      </c>
      <c r="E76" s="146" t="s">
        <v>285</v>
      </c>
      <c r="F76" s="61" t="s">
        <v>285</v>
      </c>
      <c r="G76" s="61" t="s">
        <v>285</v>
      </c>
      <c r="H76" s="61" t="s">
        <v>285</v>
      </c>
      <c r="I76" s="61" t="s">
        <v>285</v>
      </c>
      <c r="J76" s="61" t="s">
        <v>285</v>
      </c>
      <c r="K76" s="61" t="s">
        <v>285</v>
      </c>
      <c r="L76" s="61" t="s">
        <v>285</v>
      </c>
      <c r="M76" s="61" t="s">
        <v>285</v>
      </c>
      <c r="N76" s="61" t="s">
        <v>285</v>
      </c>
      <c r="O76" s="61" t="s">
        <v>285</v>
      </c>
      <c r="P76" s="62" t="s">
        <v>285</v>
      </c>
      <c r="Q76" s="74"/>
      <c r="R76" s="113"/>
      <c r="S76" s="113"/>
      <c r="T76" s="113"/>
      <c r="U76" s="113"/>
      <c r="V76" s="113"/>
      <c r="W76" s="113"/>
      <c r="X76" s="113"/>
      <c r="Y76" s="113"/>
      <c r="Z76" s="113"/>
      <c r="AA76" s="113"/>
      <c r="AB76" s="113"/>
      <c r="AC76" s="113"/>
      <c r="AD76" s="113"/>
      <c r="AE76" s="113"/>
      <c r="AF76" s="113"/>
      <c r="AG76" s="113"/>
      <c r="AH76" s="113"/>
      <c r="AI76" s="113"/>
      <c r="AJ76" s="113"/>
      <c r="AK76" s="113"/>
      <c r="AL76" s="113"/>
      <c r="AM76" s="113"/>
      <c r="AN76" s="113"/>
      <c r="AO76" s="113"/>
      <c r="AP76" s="113"/>
      <c r="AQ76" s="113"/>
      <c r="AR76" s="113"/>
    </row>
    <row r="77" spans="1:44" s="22" customFormat="1" ht="20.5" customHeight="1" x14ac:dyDescent="0.35">
      <c r="A77" s="208"/>
      <c r="B77" s="208"/>
      <c r="C77" s="208"/>
      <c r="D77" s="208"/>
      <c r="E77" s="208"/>
      <c r="F77" s="208"/>
      <c r="G77" s="208"/>
      <c r="H77" s="208"/>
      <c r="I77" s="208"/>
      <c r="J77" s="208"/>
      <c r="K77" s="208"/>
      <c r="L77" s="208"/>
      <c r="M77" s="208"/>
      <c r="N77" s="208"/>
      <c r="O77" s="208"/>
      <c r="P77" s="208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57"/>
    </row>
    <row r="78" spans="1:44" ht="111.5" customHeight="1" x14ac:dyDescent="0.55000000000000004">
      <c r="A78" s="206" t="s">
        <v>373</v>
      </c>
      <c r="B78" s="207"/>
      <c r="C78" s="207"/>
      <c r="D78" s="207"/>
      <c r="E78" s="207"/>
      <c r="F78" s="207"/>
      <c r="G78" s="207"/>
      <c r="H78" s="207"/>
      <c r="I78" s="207"/>
      <c r="J78" s="207"/>
      <c r="K78" s="207"/>
      <c r="L78" s="207"/>
      <c r="M78" s="207"/>
      <c r="N78" s="207"/>
      <c r="O78" s="207"/>
      <c r="P78" s="207"/>
    </row>
  </sheetData>
  <mergeCells count="19">
    <mergeCell ref="A78:P78"/>
    <mergeCell ref="A6:P6"/>
    <mergeCell ref="N11:P11"/>
    <mergeCell ref="L12:M12"/>
    <mergeCell ref="D11:D13"/>
    <mergeCell ref="E11:E12"/>
    <mergeCell ref="G12:K12"/>
    <mergeCell ref="P12:P13"/>
    <mergeCell ref="G11:K11"/>
    <mergeCell ref="L11:M11"/>
    <mergeCell ref="A11:A13"/>
    <mergeCell ref="B11:B13"/>
    <mergeCell ref="C11:C13"/>
    <mergeCell ref="A77:P77"/>
    <mergeCell ref="A5:P5"/>
    <mergeCell ref="A10:P10"/>
    <mergeCell ref="A8:P8"/>
    <mergeCell ref="A9:P9"/>
    <mergeCell ref="F11:F12"/>
  </mergeCells>
  <pageMargins left="0.23622047244094491" right="0.23622047244094491" top="0.74803149606299213" bottom="0.74803149606299213" header="0.31496062992125984" footer="0.31496062992125984"/>
  <pageSetup paperSize="9" scale="60" fitToHeight="0" orientation="landscape" useFirstPageNumber="1" horizontalDpi="4294967295" verticalDpi="4294967295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Z76"/>
  <sheetViews>
    <sheetView view="pageBreakPreview" zoomScale="70" zoomScaleNormal="55" zoomScaleSheetLayoutView="70" workbookViewId="0">
      <selection activeCell="G3" sqref="G3"/>
    </sheetView>
  </sheetViews>
  <sheetFormatPr defaultColWidth="9" defaultRowHeight="11.5" x14ac:dyDescent="0.25"/>
  <cols>
    <col min="1" max="1" width="9.6640625" style="8" customWidth="1"/>
    <col min="2" max="2" width="33.9140625" style="8" customWidth="1"/>
    <col min="3" max="3" width="19.58203125" style="8" customWidth="1"/>
    <col min="4" max="7" width="21.5" style="8" customWidth="1"/>
    <col min="8" max="10" width="21.5" style="56" customWidth="1"/>
    <col min="11" max="12" width="9" style="56"/>
    <col min="13" max="16" width="9" style="8"/>
    <col min="17" max="18" width="9" style="56"/>
    <col min="19" max="16384" width="9" style="8"/>
  </cols>
  <sheetData>
    <row r="1" spans="1:52" ht="30" customHeight="1" x14ac:dyDescent="0.5">
      <c r="G1" s="137" t="s">
        <v>331</v>
      </c>
      <c r="I1" s="106"/>
      <c r="J1" s="106"/>
      <c r="K1" s="106"/>
      <c r="L1" s="106"/>
      <c r="M1" s="106"/>
      <c r="N1" s="106"/>
      <c r="O1" s="106"/>
      <c r="P1" s="106"/>
      <c r="Q1" s="106"/>
      <c r="R1" s="106"/>
    </row>
    <row r="2" spans="1:52" ht="23" x14ac:dyDescent="0.5">
      <c r="G2" s="137" t="s">
        <v>324</v>
      </c>
      <c r="I2" s="106"/>
      <c r="J2" s="106"/>
      <c r="K2" s="106"/>
      <c r="L2" s="106"/>
      <c r="M2" s="106"/>
      <c r="N2" s="106"/>
      <c r="O2" s="106"/>
      <c r="P2" s="106"/>
      <c r="Q2" s="106"/>
      <c r="R2" s="106"/>
    </row>
    <row r="3" spans="1:52" s="78" customFormat="1" ht="23" x14ac:dyDescent="0.5">
      <c r="G3" s="137" t="s">
        <v>383</v>
      </c>
      <c r="I3" s="106"/>
      <c r="J3" s="106"/>
      <c r="K3" s="106"/>
      <c r="L3" s="106"/>
      <c r="M3" s="106"/>
      <c r="N3" s="106"/>
      <c r="O3" s="106"/>
      <c r="P3" s="106"/>
      <c r="Q3" s="106"/>
      <c r="R3" s="106"/>
    </row>
    <row r="4" spans="1:52" ht="39.75" customHeight="1" x14ac:dyDescent="0.25">
      <c r="M4" s="9"/>
      <c r="N4" s="9"/>
      <c r="O4" s="9"/>
      <c r="P4" s="9"/>
      <c r="Q4" s="9"/>
      <c r="R4" s="9"/>
      <c r="S4" s="9"/>
      <c r="T4" s="9"/>
    </row>
    <row r="5" spans="1:52" ht="17.5" x14ac:dyDescent="0.25">
      <c r="A5" s="209" t="s">
        <v>117</v>
      </c>
      <c r="B5" s="209"/>
      <c r="C5" s="209"/>
      <c r="D5" s="209"/>
      <c r="E5" s="209"/>
      <c r="F5" s="209"/>
      <c r="G5" s="209"/>
      <c r="H5" s="209"/>
      <c r="I5" s="209"/>
      <c r="J5" s="20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52" ht="17.5" x14ac:dyDescent="0.25">
      <c r="A6" s="209" t="s">
        <v>121</v>
      </c>
      <c r="B6" s="209"/>
      <c r="C6" s="209"/>
      <c r="D6" s="209"/>
      <c r="E6" s="209"/>
      <c r="F6" s="209"/>
      <c r="G6" s="209"/>
      <c r="H6" s="209"/>
      <c r="I6" s="209"/>
      <c r="J6" s="209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</row>
    <row r="7" spans="1:52" ht="17.5" x14ac:dyDescent="0.35">
      <c r="A7" s="210" t="s">
        <v>199</v>
      </c>
      <c r="B7" s="210"/>
      <c r="C7" s="210"/>
      <c r="D7" s="210"/>
      <c r="E7" s="210"/>
      <c r="F7" s="210"/>
      <c r="G7" s="210"/>
      <c r="H7" s="210"/>
      <c r="I7" s="210"/>
      <c r="J7" s="21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</row>
    <row r="8" spans="1:52" ht="15.75" customHeight="1" x14ac:dyDescent="0.25"/>
    <row r="9" spans="1:52" ht="21.75" customHeight="1" x14ac:dyDescent="0.25">
      <c r="A9" s="211" t="s">
        <v>367</v>
      </c>
      <c r="B9" s="211"/>
      <c r="C9" s="211"/>
      <c r="D9" s="211"/>
      <c r="E9" s="211"/>
      <c r="F9" s="211"/>
      <c r="G9" s="211"/>
      <c r="H9" s="211"/>
      <c r="I9" s="211"/>
      <c r="J9" s="211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</row>
    <row r="10" spans="1:52" ht="15.75" customHeight="1" x14ac:dyDescent="0.25">
      <c r="A10" s="212" t="s">
        <v>120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11" spans="1:52" s="9" customFormat="1" ht="15.75" customHeight="1" x14ac:dyDescent="0.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s="87" customFormat="1" ht="37.25" customHeight="1" x14ac:dyDescent="0.35">
      <c r="A12" s="213" t="s">
        <v>55</v>
      </c>
      <c r="B12" s="213" t="s">
        <v>17</v>
      </c>
      <c r="C12" s="213" t="s">
        <v>305</v>
      </c>
      <c r="D12" s="213" t="s">
        <v>296</v>
      </c>
      <c r="E12" s="213"/>
      <c r="F12" s="213"/>
      <c r="G12" s="213"/>
      <c r="H12" s="213"/>
      <c r="I12" s="213"/>
      <c r="J12" s="213"/>
    </row>
    <row r="13" spans="1:52" s="130" customFormat="1" ht="206.4" customHeight="1" x14ac:dyDescent="0.35">
      <c r="A13" s="213"/>
      <c r="B13" s="213"/>
      <c r="C13" s="213"/>
      <c r="D13" s="148" t="s">
        <v>28</v>
      </c>
      <c r="E13" s="148" t="s">
        <v>29</v>
      </c>
      <c r="F13" s="148" t="s">
        <v>24</v>
      </c>
      <c r="G13" s="148" t="s">
        <v>25</v>
      </c>
      <c r="H13" s="148" t="s">
        <v>18</v>
      </c>
      <c r="I13" s="148" t="s">
        <v>22</v>
      </c>
      <c r="J13" s="148" t="s">
        <v>23</v>
      </c>
    </row>
    <row r="14" spans="1:52" s="89" customFormat="1" ht="127.25" customHeight="1" x14ac:dyDescent="0.35">
      <c r="A14" s="213"/>
      <c r="B14" s="213"/>
      <c r="C14" s="213"/>
      <c r="D14" s="88" t="s">
        <v>298</v>
      </c>
      <c r="E14" s="164" t="s">
        <v>354</v>
      </c>
      <c r="F14" s="164" t="s">
        <v>355</v>
      </c>
      <c r="G14" s="88" t="s">
        <v>298</v>
      </c>
      <c r="H14" s="88" t="s">
        <v>298</v>
      </c>
      <c r="I14" s="88" t="s">
        <v>298</v>
      </c>
      <c r="J14" s="88" t="s">
        <v>298</v>
      </c>
    </row>
    <row r="15" spans="1:52" s="130" customFormat="1" ht="15.5" x14ac:dyDescent="0.35">
      <c r="A15" s="63">
        <v>1</v>
      </c>
      <c r="B15" s="64">
        <v>2</v>
      </c>
      <c r="C15" s="63">
        <v>3</v>
      </c>
      <c r="D15" s="65" t="s">
        <v>37</v>
      </c>
      <c r="E15" s="65" t="s">
        <v>34</v>
      </c>
      <c r="F15" s="65" t="s">
        <v>36</v>
      </c>
      <c r="G15" s="65" t="s">
        <v>45</v>
      </c>
      <c r="H15" s="65" t="s">
        <v>47</v>
      </c>
      <c r="I15" s="65" t="s">
        <v>53</v>
      </c>
      <c r="J15" s="65" t="s">
        <v>54</v>
      </c>
    </row>
    <row r="16" spans="1:52" s="131" customFormat="1" ht="31" x14ac:dyDescent="0.3">
      <c r="A16" s="165" t="s">
        <v>206</v>
      </c>
      <c r="B16" s="166" t="s">
        <v>207</v>
      </c>
      <c r="C16" s="168" t="s">
        <v>284</v>
      </c>
      <c r="D16" s="167" t="s">
        <v>285</v>
      </c>
      <c r="E16" s="167">
        <f>SUM(E17,E18,E19,E20,E21,E22)</f>
        <v>3.605</v>
      </c>
      <c r="F16" s="167">
        <f>SUM(F17,F18,F19,F20,F21,F22)</f>
        <v>-9.6935064935064972</v>
      </c>
      <c r="G16" s="167" t="s">
        <v>285</v>
      </c>
      <c r="H16" s="167" t="s">
        <v>285</v>
      </c>
      <c r="I16" s="167" t="s">
        <v>285</v>
      </c>
      <c r="J16" s="167" t="s">
        <v>285</v>
      </c>
    </row>
    <row r="17" spans="1:10" s="130" customFormat="1" ht="31" x14ac:dyDescent="0.35">
      <c r="A17" s="165" t="s">
        <v>208</v>
      </c>
      <c r="B17" s="166" t="s">
        <v>209</v>
      </c>
      <c r="C17" s="168" t="s">
        <v>284</v>
      </c>
      <c r="D17" s="167" t="s">
        <v>285</v>
      </c>
      <c r="E17" s="167" t="s">
        <v>285</v>
      </c>
      <c r="F17" s="167" t="s">
        <v>285</v>
      </c>
      <c r="G17" s="167" t="s">
        <v>285</v>
      </c>
      <c r="H17" s="167" t="s">
        <v>285</v>
      </c>
      <c r="I17" s="167" t="s">
        <v>285</v>
      </c>
      <c r="J17" s="167" t="s">
        <v>285</v>
      </c>
    </row>
    <row r="18" spans="1:10" s="130" customFormat="1" ht="31" x14ac:dyDescent="0.35">
      <c r="A18" s="165" t="s">
        <v>210</v>
      </c>
      <c r="B18" s="166" t="s">
        <v>211</v>
      </c>
      <c r="C18" s="168" t="s">
        <v>284</v>
      </c>
      <c r="D18" s="167" t="s">
        <v>285</v>
      </c>
      <c r="E18" s="167">
        <f>SUM(E44)</f>
        <v>3.605</v>
      </c>
      <c r="F18" s="167">
        <f>SUM(F44)</f>
        <v>-9.6935064935064972</v>
      </c>
      <c r="G18" s="167" t="s">
        <v>285</v>
      </c>
      <c r="H18" s="167" t="s">
        <v>285</v>
      </c>
      <c r="I18" s="167" t="s">
        <v>285</v>
      </c>
      <c r="J18" s="167" t="s">
        <v>285</v>
      </c>
    </row>
    <row r="19" spans="1:10" s="130" customFormat="1" ht="77.5" x14ac:dyDescent="0.35">
      <c r="A19" s="165" t="s">
        <v>212</v>
      </c>
      <c r="B19" s="166" t="s">
        <v>213</v>
      </c>
      <c r="C19" s="168" t="s">
        <v>284</v>
      </c>
      <c r="D19" s="167" t="s">
        <v>285</v>
      </c>
      <c r="E19" s="167" t="s">
        <v>285</v>
      </c>
      <c r="F19" s="167" t="s">
        <v>285</v>
      </c>
      <c r="G19" s="167" t="s">
        <v>285</v>
      </c>
      <c r="H19" s="167" t="s">
        <v>285</v>
      </c>
      <c r="I19" s="167" t="s">
        <v>285</v>
      </c>
      <c r="J19" s="167" t="s">
        <v>285</v>
      </c>
    </row>
    <row r="20" spans="1:10" s="130" customFormat="1" ht="31" x14ac:dyDescent="0.35">
      <c r="A20" s="165" t="s">
        <v>214</v>
      </c>
      <c r="B20" s="166" t="s">
        <v>215</v>
      </c>
      <c r="C20" s="168" t="s">
        <v>284</v>
      </c>
      <c r="D20" s="167" t="s">
        <v>285</v>
      </c>
      <c r="E20" s="167" t="s">
        <v>285</v>
      </c>
      <c r="F20" s="167" t="s">
        <v>285</v>
      </c>
      <c r="G20" s="167" t="s">
        <v>285</v>
      </c>
      <c r="H20" s="167" t="s">
        <v>285</v>
      </c>
      <c r="I20" s="167" t="s">
        <v>285</v>
      </c>
      <c r="J20" s="167" t="s">
        <v>285</v>
      </c>
    </row>
    <row r="21" spans="1:10" s="130" customFormat="1" ht="46.5" x14ac:dyDescent="0.35">
      <c r="A21" s="165" t="s">
        <v>216</v>
      </c>
      <c r="B21" s="166" t="s">
        <v>217</v>
      </c>
      <c r="C21" s="168" t="s">
        <v>284</v>
      </c>
      <c r="D21" s="167" t="s">
        <v>285</v>
      </c>
      <c r="E21" s="167" t="s">
        <v>285</v>
      </c>
      <c r="F21" s="167" t="s">
        <v>285</v>
      </c>
      <c r="G21" s="167" t="s">
        <v>285</v>
      </c>
      <c r="H21" s="167" t="s">
        <v>285</v>
      </c>
      <c r="I21" s="167" t="s">
        <v>285</v>
      </c>
      <c r="J21" s="167" t="s">
        <v>285</v>
      </c>
    </row>
    <row r="22" spans="1:10" s="130" customFormat="1" ht="31" x14ac:dyDescent="0.35">
      <c r="A22" s="165" t="s">
        <v>218</v>
      </c>
      <c r="B22" s="166" t="s">
        <v>219</v>
      </c>
      <c r="C22" s="168" t="s">
        <v>284</v>
      </c>
      <c r="D22" s="167" t="s">
        <v>285</v>
      </c>
      <c r="E22" s="167" t="s">
        <v>285</v>
      </c>
      <c r="F22" s="167" t="s">
        <v>285</v>
      </c>
      <c r="G22" s="167" t="s">
        <v>285</v>
      </c>
      <c r="H22" s="167" t="s">
        <v>285</v>
      </c>
      <c r="I22" s="167" t="s">
        <v>285</v>
      </c>
      <c r="J22" s="167" t="s">
        <v>285</v>
      </c>
    </row>
    <row r="23" spans="1:10" s="130" customFormat="1" ht="31.75" customHeight="1" x14ac:dyDescent="0.35">
      <c r="A23" s="165" t="s">
        <v>220</v>
      </c>
      <c r="B23" s="166" t="s">
        <v>195</v>
      </c>
      <c r="C23" s="168" t="s">
        <v>284</v>
      </c>
      <c r="D23" s="167" t="s">
        <v>285</v>
      </c>
      <c r="E23" s="167">
        <f>E44</f>
        <v>3.605</v>
      </c>
      <c r="F23" s="167">
        <f>F44</f>
        <v>-9.6935064935064972</v>
      </c>
      <c r="G23" s="167" t="s">
        <v>285</v>
      </c>
      <c r="H23" s="167" t="s">
        <v>285</v>
      </c>
      <c r="I23" s="167" t="s">
        <v>285</v>
      </c>
      <c r="J23" s="167" t="s">
        <v>285</v>
      </c>
    </row>
    <row r="24" spans="1:10" s="130" customFormat="1" ht="31" x14ac:dyDescent="0.35">
      <c r="A24" s="165" t="s">
        <v>127</v>
      </c>
      <c r="B24" s="166" t="s">
        <v>221</v>
      </c>
      <c r="C24" s="168" t="s">
        <v>284</v>
      </c>
      <c r="D24" s="167" t="s">
        <v>285</v>
      </c>
      <c r="E24" s="167" t="s">
        <v>285</v>
      </c>
      <c r="F24" s="167" t="s">
        <v>285</v>
      </c>
      <c r="G24" s="167" t="s">
        <v>285</v>
      </c>
      <c r="H24" s="167" t="s">
        <v>285</v>
      </c>
      <c r="I24" s="167" t="s">
        <v>285</v>
      </c>
      <c r="J24" s="167" t="s">
        <v>285</v>
      </c>
    </row>
    <row r="25" spans="1:10" s="130" customFormat="1" ht="46.5" x14ac:dyDescent="0.35">
      <c r="A25" s="165" t="s">
        <v>128</v>
      </c>
      <c r="B25" s="166" t="s">
        <v>222</v>
      </c>
      <c r="C25" s="168" t="s">
        <v>284</v>
      </c>
      <c r="D25" s="167" t="s">
        <v>285</v>
      </c>
      <c r="E25" s="167" t="s">
        <v>285</v>
      </c>
      <c r="F25" s="167" t="s">
        <v>285</v>
      </c>
      <c r="G25" s="167" t="s">
        <v>285</v>
      </c>
      <c r="H25" s="167" t="s">
        <v>285</v>
      </c>
      <c r="I25" s="167" t="s">
        <v>285</v>
      </c>
      <c r="J25" s="167" t="s">
        <v>285</v>
      </c>
    </row>
    <row r="26" spans="1:10" s="130" customFormat="1" ht="77.5" x14ac:dyDescent="0.35">
      <c r="A26" s="165" t="s">
        <v>142</v>
      </c>
      <c r="B26" s="166" t="s">
        <v>223</v>
      </c>
      <c r="C26" s="168" t="s">
        <v>284</v>
      </c>
      <c r="D26" s="168" t="s">
        <v>285</v>
      </c>
      <c r="E26" s="168" t="s">
        <v>285</v>
      </c>
      <c r="F26" s="168" t="s">
        <v>285</v>
      </c>
      <c r="G26" s="168" t="s">
        <v>285</v>
      </c>
      <c r="H26" s="168" t="s">
        <v>285</v>
      </c>
      <c r="I26" s="168" t="s">
        <v>285</v>
      </c>
      <c r="J26" s="168" t="s">
        <v>285</v>
      </c>
    </row>
    <row r="27" spans="1:10" s="130" customFormat="1" ht="77.5" x14ac:dyDescent="0.35">
      <c r="A27" s="165" t="s">
        <v>224</v>
      </c>
      <c r="B27" s="166" t="s">
        <v>225</v>
      </c>
      <c r="C27" s="168" t="s">
        <v>284</v>
      </c>
      <c r="D27" s="168" t="s">
        <v>285</v>
      </c>
      <c r="E27" s="168" t="s">
        <v>285</v>
      </c>
      <c r="F27" s="168" t="s">
        <v>285</v>
      </c>
      <c r="G27" s="168" t="s">
        <v>285</v>
      </c>
      <c r="H27" s="168" t="s">
        <v>285</v>
      </c>
      <c r="I27" s="168" t="s">
        <v>285</v>
      </c>
      <c r="J27" s="168" t="s">
        <v>285</v>
      </c>
    </row>
    <row r="28" spans="1:10" s="130" customFormat="1" ht="62" x14ac:dyDescent="0.35">
      <c r="A28" s="165" t="s">
        <v>226</v>
      </c>
      <c r="B28" s="166" t="s">
        <v>227</v>
      </c>
      <c r="C28" s="168" t="s">
        <v>284</v>
      </c>
      <c r="D28" s="168" t="s">
        <v>285</v>
      </c>
      <c r="E28" s="168" t="s">
        <v>285</v>
      </c>
      <c r="F28" s="168" t="s">
        <v>285</v>
      </c>
      <c r="G28" s="168" t="s">
        <v>285</v>
      </c>
      <c r="H28" s="168" t="s">
        <v>285</v>
      </c>
      <c r="I28" s="168" t="s">
        <v>285</v>
      </c>
      <c r="J28" s="168" t="s">
        <v>285</v>
      </c>
    </row>
    <row r="29" spans="1:10" s="130" customFormat="1" ht="46.5" x14ac:dyDescent="0.35">
      <c r="A29" s="165" t="s">
        <v>129</v>
      </c>
      <c r="B29" s="166" t="s">
        <v>228</v>
      </c>
      <c r="C29" s="168" t="s">
        <v>284</v>
      </c>
      <c r="D29" s="167" t="s">
        <v>285</v>
      </c>
      <c r="E29" s="167" t="s">
        <v>285</v>
      </c>
      <c r="F29" s="167" t="s">
        <v>285</v>
      </c>
      <c r="G29" s="167" t="s">
        <v>285</v>
      </c>
      <c r="H29" s="167" t="s">
        <v>285</v>
      </c>
      <c r="I29" s="167" t="s">
        <v>285</v>
      </c>
      <c r="J29" s="167" t="s">
        <v>285</v>
      </c>
    </row>
    <row r="30" spans="1:10" s="130" customFormat="1" ht="77.5" x14ac:dyDescent="0.35">
      <c r="A30" s="165" t="s">
        <v>229</v>
      </c>
      <c r="B30" s="166" t="s">
        <v>230</v>
      </c>
      <c r="C30" s="168" t="s">
        <v>284</v>
      </c>
      <c r="D30" s="167" t="s">
        <v>285</v>
      </c>
      <c r="E30" s="167" t="s">
        <v>285</v>
      </c>
      <c r="F30" s="167" t="s">
        <v>285</v>
      </c>
      <c r="G30" s="167" t="s">
        <v>285</v>
      </c>
      <c r="H30" s="167" t="s">
        <v>285</v>
      </c>
      <c r="I30" s="167" t="s">
        <v>285</v>
      </c>
      <c r="J30" s="167" t="s">
        <v>285</v>
      </c>
    </row>
    <row r="31" spans="1:10" s="130" customFormat="1" ht="46.5" x14ac:dyDescent="0.35">
      <c r="A31" s="165" t="s">
        <v>231</v>
      </c>
      <c r="B31" s="166" t="s">
        <v>232</v>
      </c>
      <c r="C31" s="168" t="s">
        <v>284</v>
      </c>
      <c r="D31" s="167" t="s">
        <v>285</v>
      </c>
      <c r="E31" s="167" t="s">
        <v>285</v>
      </c>
      <c r="F31" s="167" t="s">
        <v>285</v>
      </c>
      <c r="G31" s="167" t="s">
        <v>285</v>
      </c>
      <c r="H31" s="167" t="s">
        <v>285</v>
      </c>
      <c r="I31" s="167" t="s">
        <v>285</v>
      </c>
      <c r="J31" s="167" t="s">
        <v>285</v>
      </c>
    </row>
    <row r="32" spans="1:10" s="130" customFormat="1" ht="62" x14ac:dyDescent="0.35">
      <c r="A32" s="165" t="s">
        <v>130</v>
      </c>
      <c r="B32" s="166" t="s">
        <v>233</v>
      </c>
      <c r="C32" s="168" t="s">
        <v>284</v>
      </c>
      <c r="D32" s="167" t="s">
        <v>285</v>
      </c>
      <c r="E32" s="167" t="s">
        <v>285</v>
      </c>
      <c r="F32" s="167" t="s">
        <v>285</v>
      </c>
      <c r="G32" s="167" t="s">
        <v>285</v>
      </c>
      <c r="H32" s="167" t="s">
        <v>285</v>
      </c>
      <c r="I32" s="167" t="s">
        <v>285</v>
      </c>
      <c r="J32" s="167" t="s">
        <v>285</v>
      </c>
    </row>
    <row r="33" spans="1:10" s="130" customFormat="1" ht="46.5" x14ac:dyDescent="0.35">
      <c r="A33" s="165" t="s">
        <v>143</v>
      </c>
      <c r="B33" s="166" t="s">
        <v>234</v>
      </c>
      <c r="C33" s="168" t="s">
        <v>284</v>
      </c>
      <c r="D33" s="167" t="s">
        <v>285</v>
      </c>
      <c r="E33" s="167" t="s">
        <v>285</v>
      </c>
      <c r="F33" s="167" t="s">
        <v>285</v>
      </c>
      <c r="G33" s="167" t="s">
        <v>285</v>
      </c>
      <c r="H33" s="167" t="s">
        <v>285</v>
      </c>
      <c r="I33" s="167" t="s">
        <v>285</v>
      </c>
      <c r="J33" s="167" t="s">
        <v>285</v>
      </c>
    </row>
    <row r="34" spans="1:10" s="130" customFormat="1" ht="139.5" x14ac:dyDescent="0.35">
      <c r="A34" s="165" t="s">
        <v>143</v>
      </c>
      <c r="B34" s="166" t="s">
        <v>235</v>
      </c>
      <c r="C34" s="168" t="s">
        <v>284</v>
      </c>
      <c r="D34" s="167" t="s">
        <v>285</v>
      </c>
      <c r="E34" s="167" t="s">
        <v>285</v>
      </c>
      <c r="F34" s="167" t="s">
        <v>285</v>
      </c>
      <c r="G34" s="167" t="s">
        <v>285</v>
      </c>
      <c r="H34" s="167" t="s">
        <v>285</v>
      </c>
      <c r="I34" s="167" t="s">
        <v>285</v>
      </c>
      <c r="J34" s="167" t="s">
        <v>285</v>
      </c>
    </row>
    <row r="35" spans="1:10" s="130" customFormat="1" ht="108.5" x14ac:dyDescent="0.35">
      <c r="A35" s="165" t="s">
        <v>143</v>
      </c>
      <c r="B35" s="166" t="s">
        <v>236</v>
      </c>
      <c r="C35" s="168" t="s">
        <v>284</v>
      </c>
      <c r="D35" s="167" t="s">
        <v>285</v>
      </c>
      <c r="E35" s="167" t="s">
        <v>285</v>
      </c>
      <c r="F35" s="167" t="s">
        <v>285</v>
      </c>
      <c r="G35" s="167" t="s">
        <v>285</v>
      </c>
      <c r="H35" s="167" t="s">
        <v>285</v>
      </c>
      <c r="I35" s="167" t="s">
        <v>285</v>
      </c>
      <c r="J35" s="167" t="s">
        <v>285</v>
      </c>
    </row>
    <row r="36" spans="1:10" s="130" customFormat="1" ht="124" x14ac:dyDescent="0.35">
      <c r="A36" s="165" t="s">
        <v>143</v>
      </c>
      <c r="B36" s="166" t="s">
        <v>237</v>
      </c>
      <c r="C36" s="168" t="s">
        <v>284</v>
      </c>
      <c r="D36" s="167" t="s">
        <v>285</v>
      </c>
      <c r="E36" s="167" t="s">
        <v>285</v>
      </c>
      <c r="F36" s="167" t="s">
        <v>285</v>
      </c>
      <c r="G36" s="167" t="s">
        <v>285</v>
      </c>
      <c r="H36" s="167" t="s">
        <v>285</v>
      </c>
      <c r="I36" s="167" t="s">
        <v>285</v>
      </c>
      <c r="J36" s="167" t="s">
        <v>285</v>
      </c>
    </row>
    <row r="37" spans="1:10" s="130" customFormat="1" ht="46.5" x14ac:dyDescent="0.35">
      <c r="A37" s="165" t="s">
        <v>144</v>
      </c>
      <c r="B37" s="166" t="s">
        <v>234</v>
      </c>
      <c r="C37" s="168" t="s">
        <v>284</v>
      </c>
      <c r="D37" s="167" t="s">
        <v>285</v>
      </c>
      <c r="E37" s="167" t="s">
        <v>285</v>
      </c>
      <c r="F37" s="167" t="s">
        <v>285</v>
      </c>
      <c r="G37" s="167" t="s">
        <v>285</v>
      </c>
      <c r="H37" s="167" t="s">
        <v>285</v>
      </c>
      <c r="I37" s="167" t="s">
        <v>285</v>
      </c>
      <c r="J37" s="167" t="s">
        <v>285</v>
      </c>
    </row>
    <row r="38" spans="1:10" s="130" customFormat="1" ht="139.5" x14ac:dyDescent="0.35">
      <c r="A38" s="165" t="s">
        <v>144</v>
      </c>
      <c r="B38" s="166" t="s">
        <v>235</v>
      </c>
      <c r="C38" s="168" t="s">
        <v>284</v>
      </c>
      <c r="D38" s="167" t="s">
        <v>285</v>
      </c>
      <c r="E38" s="167" t="s">
        <v>285</v>
      </c>
      <c r="F38" s="167" t="s">
        <v>285</v>
      </c>
      <c r="G38" s="167" t="s">
        <v>285</v>
      </c>
      <c r="H38" s="167" t="s">
        <v>285</v>
      </c>
      <c r="I38" s="167" t="s">
        <v>285</v>
      </c>
      <c r="J38" s="167" t="s">
        <v>285</v>
      </c>
    </row>
    <row r="39" spans="1:10" s="130" customFormat="1" ht="108.5" x14ac:dyDescent="0.35">
      <c r="A39" s="165" t="s">
        <v>144</v>
      </c>
      <c r="B39" s="166" t="s">
        <v>236</v>
      </c>
      <c r="C39" s="168" t="s">
        <v>284</v>
      </c>
      <c r="D39" s="167" t="s">
        <v>285</v>
      </c>
      <c r="E39" s="167" t="s">
        <v>285</v>
      </c>
      <c r="F39" s="167" t="s">
        <v>285</v>
      </c>
      <c r="G39" s="167" t="s">
        <v>285</v>
      </c>
      <c r="H39" s="167" t="s">
        <v>285</v>
      </c>
      <c r="I39" s="167" t="s">
        <v>285</v>
      </c>
      <c r="J39" s="167" t="s">
        <v>285</v>
      </c>
    </row>
    <row r="40" spans="1:10" s="130" customFormat="1" ht="124" x14ac:dyDescent="0.35">
      <c r="A40" s="165" t="s">
        <v>144</v>
      </c>
      <c r="B40" s="166" t="s">
        <v>238</v>
      </c>
      <c r="C40" s="168" t="s">
        <v>284</v>
      </c>
      <c r="D40" s="167" t="s">
        <v>285</v>
      </c>
      <c r="E40" s="167" t="s">
        <v>285</v>
      </c>
      <c r="F40" s="167" t="s">
        <v>285</v>
      </c>
      <c r="G40" s="167" t="s">
        <v>285</v>
      </c>
      <c r="H40" s="167" t="s">
        <v>285</v>
      </c>
      <c r="I40" s="167" t="s">
        <v>285</v>
      </c>
      <c r="J40" s="167" t="s">
        <v>285</v>
      </c>
    </row>
    <row r="41" spans="1:10" s="130" customFormat="1" ht="94.75" customHeight="1" x14ac:dyDescent="0.35">
      <c r="A41" s="165" t="s">
        <v>131</v>
      </c>
      <c r="B41" s="166" t="s">
        <v>239</v>
      </c>
      <c r="C41" s="168" t="s">
        <v>284</v>
      </c>
      <c r="D41" s="167" t="s">
        <v>285</v>
      </c>
      <c r="E41" s="167" t="s">
        <v>285</v>
      </c>
      <c r="F41" s="167" t="s">
        <v>285</v>
      </c>
      <c r="G41" s="167" t="s">
        <v>285</v>
      </c>
      <c r="H41" s="167" t="s">
        <v>285</v>
      </c>
      <c r="I41" s="167" t="s">
        <v>285</v>
      </c>
      <c r="J41" s="167" t="s">
        <v>285</v>
      </c>
    </row>
    <row r="42" spans="1:10" s="130" customFormat="1" ht="77.5" x14ac:dyDescent="0.35">
      <c r="A42" s="165" t="s">
        <v>240</v>
      </c>
      <c r="B42" s="166" t="s">
        <v>241</v>
      </c>
      <c r="C42" s="168" t="s">
        <v>284</v>
      </c>
      <c r="D42" s="167" t="s">
        <v>285</v>
      </c>
      <c r="E42" s="167" t="s">
        <v>285</v>
      </c>
      <c r="F42" s="167" t="s">
        <v>285</v>
      </c>
      <c r="G42" s="167" t="s">
        <v>285</v>
      </c>
      <c r="H42" s="167" t="s">
        <v>285</v>
      </c>
      <c r="I42" s="167" t="s">
        <v>285</v>
      </c>
      <c r="J42" s="167" t="s">
        <v>285</v>
      </c>
    </row>
    <row r="43" spans="1:10" s="130" customFormat="1" ht="93" x14ac:dyDescent="0.35">
      <c r="A43" s="165" t="s">
        <v>242</v>
      </c>
      <c r="B43" s="166" t="s">
        <v>243</v>
      </c>
      <c r="C43" s="168" t="s">
        <v>284</v>
      </c>
      <c r="D43" s="167" t="s">
        <v>285</v>
      </c>
      <c r="E43" s="167" t="s">
        <v>285</v>
      </c>
      <c r="F43" s="167" t="s">
        <v>285</v>
      </c>
      <c r="G43" s="167" t="s">
        <v>285</v>
      </c>
      <c r="H43" s="167" t="s">
        <v>285</v>
      </c>
      <c r="I43" s="167" t="s">
        <v>285</v>
      </c>
      <c r="J43" s="167" t="s">
        <v>285</v>
      </c>
    </row>
    <row r="44" spans="1:10" s="130" customFormat="1" ht="46.5" x14ac:dyDescent="0.35">
      <c r="A44" s="165" t="s">
        <v>132</v>
      </c>
      <c r="B44" s="166" t="s">
        <v>244</v>
      </c>
      <c r="C44" s="168" t="s">
        <v>284</v>
      </c>
      <c r="D44" s="167" t="s">
        <v>285</v>
      </c>
      <c r="E44" s="167">
        <f>SUM(E45,E48,E56,E65)</f>
        <v>3.605</v>
      </c>
      <c r="F44" s="167">
        <f>SUM(F45,F48,F56,F65)</f>
        <v>-9.6935064935064972</v>
      </c>
      <c r="G44" s="168" t="s">
        <v>285</v>
      </c>
      <c r="H44" s="168" t="s">
        <v>285</v>
      </c>
      <c r="I44" s="168" t="s">
        <v>285</v>
      </c>
      <c r="J44" s="168" t="s">
        <v>285</v>
      </c>
    </row>
    <row r="45" spans="1:10" s="130" customFormat="1" ht="77.5" x14ac:dyDescent="0.35">
      <c r="A45" s="165" t="s">
        <v>145</v>
      </c>
      <c r="B45" s="166" t="s">
        <v>245</v>
      </c>
      <c r="C45" s="168" t="s">
        <v>284</v>
      </c>
      <c r="D45" s="168" t="s">
        <v>285</v>
      </c>
      <c r="E45" s="168" t="s">
        <v>285</v>
      </c>
      <c r="F45" s="168" t="s">
        <v>285</v>
      </c>
      <c r="G45" s="168" t="s">
        <v>285</v>
      </c>
      <c r="H45" s="168" t="s">
        <v>285</v>
      </c>
      <c r="I45" s="168" t="s">
        <v>285</v>
      </c>
      <c r="J45" s="168" t="s">
        <v>285</v>
      </c>
    </row>
    <row r="46" spans="1:10" s="130" customFormat="1" ht="31" x14ac:dyDescent="0.35">
      <c r="A46" s="165" t="s">
        <v>146</v>
      </c>
      <c r="B46" s="166" t="s">
        <v>246</v>
      </c>
      <c r="C46" s="168" t="s">
        <v>284</v>
      </c>
      <c r="D46" s="167" t="s">
        <v>285</v>
      </c>
      <c r="E46" s="167" t="s">
        <v>285</v>
      </c>
      <c r="F46" s="167" t="s">
        <v>285</v>
      </c>
      <c r="G46" s="167" t="s">
        <v>285</v>
      </c>
      <c r="H46" s="167" t="s">
        <v>285</v>
      </c>
      <c r="I46" s="167" t="s">
        <v>285</v>
      </c>
      <c r="J46" s="167" t="s">
        <v>285</v>
      </c>
    </row>
    <row r="47" spans="1:10" s="132" customFormat="1" ht="68.400000000000006" customHeight="1" x14ac:dyDescent="0.35">
      <c r="A47" s="165" t="s">
        <v>147</v>
      </c>
      <c r="B47" s="166" t="s">
        <v>247</v>
      </c>
      <c r="C47" s="168" t="s">
        <v>284</v>
      </c>
      <c r="D47" s="167" t="s">
        <v>285</v>
      </c>
      <c r="E47" s="167" t="s">
        <v>285</v>
      </c>
      <c r="F47" s="167" t="s">
        <v>285</v>
      </c>
      <c r="G47" s="167" t="s">
        <v>285</v>
      </c>
      <c r="H47" s="167" t="s">
        <v>285</v>
      </c>
      <c r="I47" s="167" t="s">
        <v>285</v>
      </c>
      <c r="J47" s="167" t="s">
        <v>285</v>
      </c>
    </row>
    <row r="48" spans="1:10" s="132" customFormat="1" ht="46.5" x14ac:dyDescent="0.35">
      <c r="A48" s="165" t="s">
        <v>148</v>
      </c>
      <c r="B48" s="166" t="s">
        <v>248</v>
      </c>
      <c r="C48" s="168" t="s">
        <v>284</v>
      </c>
      <c r="D48" s="167" t="s">
        <v>285</v>
      </c>
      <c r="E48" s="167">
        <f>SUM(E49,E55)</f>
        <v>3.605</v>
      </c>
      <c r="F48" s="167">
        <f>SUM(F49,F55)</f>
        <v>-9.6935064935064972</v>
      </c>
      <c r="G48" s="167" t="s">
        <v>285</v>
      </c>
      <c r="H48" s="167" t="s">
        <v>285</v>
      </c>
      <c r="I48" s="167" t="s">
        <v>285</v>
      </c>
      <c r="J48" s="167" t="s">
        <v>285</v>
      </c>
    </row>
    <row r="49" spans="1:10" s="130" customFormat="1" ht="31" x14ac:dyDescent="0.35">
      <c r="A49" s="165" t="s">
        <v>249</v>
      </c>
      <c r="B49" s="166" t="s">
        <v>250</v>
      </c>
      <c r="C49" s="168" t="s">
        <v>284</v>
      </c>
      <c r="D49" s="167" t="s">
        <v>285</v>
      </c>
      <c r="E49" s="167">
        <f>SUM(E50:E54)</f>
        <v>3.605</v>
      </c>
      <c r="F49" s="167">
        <f>SUM(F50:F54)</f>
        <v>-9.6935064935064972</v>
      </c>
      <c r="G49" s="167" t="s">
        <v>285</v>
      </c>
      <c r="H49" s="167" t="s">
        <v>285</v>
      </c>
      <c r="I49" s="167" t="s">
        <v>285</v>
      </c>
      <c r="J49" s="167" t="s">
        <v>285</v>
      </c>
    </row>
    <row r="50" spans="1:10" s="130" customFormat="1" ht="46.5" x14ac:dyDescent="0.35">
      <c r="A50" s="165" t="s">
        <v>249</v>
      </c>
      <c r="B50" s="169" t="s">
        <v>336</v>
      </c>
      <c r="C50" s="168" t="s">
        <v>337</v>
      </c>
      <c r="D50" s="167" t="s">
        <v>285</v>
      </c>
      <c r="E50" s="170">
        <v>1.7</v>
      </c>
      <c r="F50" s="170">
        <v>-7</v>
      </c>
      <c r="G50" s="167" t="s">
        <v>285</v>
      </c>
      <c r="H50" s="167" t="s">
        <v>285</v>
      </c>
      <c r="I50" s="167" t="s">
        <v>285</v>
      </c>
      <c r="J50" s="167" t="s">
        <v>285</v>
      </c>
    </row>
    <row r="51" spans="1:10" s="130" customFormat="1" ht="41.4" customHeight="1" x14ac:dyDescent="0.35">
      <c r="A51" s="165" t="s">
        <v>249</v>
      </c>
      <c r="B51" s="169" t="s">
        <v>342</v>
      </c>
      <c r="C51" s="168" t="s">
        <v>343</v>
      </c>
      <c r="D51" s="167" t="s">
        <v>285</v>
      </c>
      <c r="E51" s="167">
        <v>0.315</v>
      </c>
      <c r="F51" s="167">
        <v>-0.71428571428571397</v>
      </c>
      <c r="G51" s="167" t="s">
        <v>285</v>
      </c>
      <c r="H51" s="167" t="s">
        <v>285</v>
      </c>
      <c r="I51" s="167" t="s">
        <v>285</v>
      </c>
      <c r="J51" s="167" t="s">
        <v>285</v>
      </c>
    </row>
    <row r="52" spans="1:10" s="130" customFormat="1" ht="31.25" customHeight="1" x14ac:dyDescent="0.35">
      <c r="A52" s="165" t="s">
        <v>249</v>
      </c>
      <c r="B52" s="169" t="s">
        <v>344</v>
      </c>
      <c r="C52" s="168" t="s">
        <v>345</v>
      </c>
      <c r="D52" s="167" t="s">
        <v>285</v>
      </c>
      <c r="E52" s="167">
        <v>0.21</v>
      </c>
      <c r="F52" s="167">
        <v>-1.48571428571429</v>
      </c>
      <c r="G52" s="167" t="s">
        <v>285</v>
      </c>
      <c r="H52" s="167" t="s">
        <v>285</v>
      </c>
      <c r="I52" s="167" t="s">
        <v>285</v>
      </c>
      <c r="J52" s="167" t="s">
        <v>285</v>
      </c>
    </row>
    <row r="53" spans="1:10" s="130" customFormat="1" ht="37.25" customHeight="1" x14ac:dyDescent="0.35">
      <c r="A53" s="165" t="s">
        <v>249</v>
      </c>
      <c r="B53" s="169" t="s">
        <v>346</v>
      </c>
      <c r="C53" s="168" t="s">
        <v>347</v>
      </c>
      <c r="D53" s="167" t="s">
        <v>285</v>
      </c>
      <c r="E53" s="167">
        <v>0.88</v>
      </c>
      <c r="F53" s="167">
        <v>-0.42857142857142899</v>
      </c>
      <c r="G53" s="167" t="s">
        <v>285</v>
      </c>
      <c r="H53" s="167" t="s">
        <v>285</v>
      </c>
      <c r="I53" s="167" t="s">
        <v>285</v>
      </c>
      <c r="J53" s="167" t="s">
        <v>285</v>
      </c>
    </row>
    <row r="54" spans="1:10" s="130" customFormat="1" ht="46.5" x14ac:dyDescent="0.35">
      <c r="A54" s="165" t="s">
        <v>249</v>
      </c>
      <c r="B54" s="169" t="s">
        <v>352</v>
      </c>
      <c r="C54" s="168" t="s">
        <v>353</v>
      </c>
      <c r="D54" s="167" t="s">
        <v>285</v>
      </c>
      <c r="E54" s="167">
        <v>0.5</v>
      </c>
      <c r="F54" s="167">
        <v>-6.4935064935064929E-2</v>
      </c>
      <c r="G54" s="167" t="s">
        <v>285</v>
      </c>
      <c r="H54" s="167" t="s">
        <v>285</v>
      </c>
      <c r="I54" s="167" t="s">
        <v>285</v>
      </c>
      <c r="J54" s="167" t="s">
        <v>285</v>
      </c>
    </row>
    <row r="55" spans="1:10" s="130" customFormat="1" ht="46.5" x14ac:dyDescent="0.35">
      <c r="A55" s="165" t="s">
        <v>251</v>
      </c>
      <c r="B55" s="166" t="s">
        <v>252</v>
      </c>
      <c r="C55" s="168" t="s">
        <v>284</v>
      </c>
      <c r="D55" s="167" t="s">
        <v>285</v>
      </c>
      <c r="E55" s="168" t="s">
        <v>285</v>
      </c>
      <c r="F55" s="168" t="s">
        <v>285</v>
      </c>
      <c r="G55" s="167" t="s">
        <v>285</v>
      </c>
      <c r="H55" s="167" t="s">
        <v>285</v>
      </c>
      <c r="I55" s="167" t="s">
        <v>285</v>
      </c>
      <c r="J55" s="167" t="s">
        <v>285</v>
      </c>
    </row>
    <row r="56" spans="1:10" s="130" customFormat="1" ht="46.5" x14ac:dyDescent="0.35">
      <c r="A56" s="165" t="s">
        <v>149</v>
      </c>
      <c r="B56" s="166" t="s">
        <v>253</v>
      </c>
      <c r="C56" s="168" t="s">
        <v>284</v>
      </c>
      <c r="D56" s="167" t="s">
        <v>285</v>
      </c>
      <c r="E56" s="168" t="s">
        <v>285</v>
      </c>
      <c r="F56" s="168" t="s">
        <v>285</v>
      </c>
      <c r="G56" s="167" t="s">
        <v>285</v>
      </c>
      <c r="H56" s="167" t="s">
        <v>285</v>
      </c>
      <c r="I56" s="167" t="s">
        <v>285</v>
      </c>
      <c r="J56" s="167" t="s">
        <v>285</v>
      </c>
    </row>
    <row r="57" spans="1:10" s="130" customFormat="1" ht="46.5" x14ac:dyDescent="0.35">
      <c r="A57" s="165" t="s">
        <v>150</v>
      </c>
      <c r="B57" s="166" t="s">
        <v>254</v>
      </c>
      <c r="C57" s="168" t="s">
        <v>284</v>
      </c>
      <c r="D57" s="167" t="s">
        <v>285</v>
      </c>
      <c r="E57" s="167" t="s">
        <v>285</v>
      </c>
      <c r="F57" s="167" t="s">
        <v>285</v>
      </c>
      <c r="G57" s="167" t="s">
        <v>285</v>
      </c>
      <c r="H57" s="167" t="s">
        <v>285</v>
      </c>
      <c r="I57" s="167" t="s">
        <v>285</v>
      </c>
      <c r="J57" s="167" t="s">
        <v>285</v>
      </c>
    </row>
    <row r="58" spans="1:10" s="130" customFormat="1" ht="46.5" x14ac:dyDescent="0.35">
      <c r="A58" s="165" t="s">
        <v>151</v>
      </c>
      <c r="B58" s="166" t="s">
        <v>255</v>
      </c>
      <c r="C58" s="168" t="s">
        <v>284</v>
      </c>
      <c r="D58" s="167" t="s">
        <v>285</v>
      </c>
      <c r="E58" s="167" t="s">
        <v>285</v>
      </c>
      <c r="F58" s="167" t="s">
        <v>285</v>
      </c>
      <c r="G58" s="167" t="s">
        <v>285</v>
      </c>
      <c r="H58" s="167" t="s">
        <v>285</v>
      </c>
      <c r="I58" s="167" t="s">
        <v>285</v>
      </c>
      <c r="J58" s="167" t="s">
        <v>285</v>
      </c>
    </row>
    <row r="59" spans="1:10" s="130" customFormat="1" ht="55.25" customHeight="1" x14ac:dyDescent="0.35">
      <c r="A59" s="165" t="s">
        <v>256</v>
      </c>
      <c r="B59" s="166" t="s">
        <v>257</v>
      </c>
      <c r="C59" s="168" t="s">
        <v>284</v>
      </c>
      <c r="D59" s="167" t="s">
        <v>285</v>
      </c>
      <c r="E59" s="167" t="s">
        <v>285</v>
      </c>
      <c r="F59" s="167" t="s">
        <v>285</v>
      </c>
      <c r="G59" s="167" t="s">
        <v>285</v>
      </c>
      <c r="H59" s="167" t="s">
        <v>285</v>
      </c>
      <c r="I59" s="167" t="s">
        <v>285</v>
      </c>
      <c r="J59" s="167" t="s">
        <v>285</v>
      </c>
    </row>
    <row r="60" spans="1:10" s="130" customFormat="1" ht="46.5" x14ac:dyDescent="0.35">
      <c r="A60" s="165" t="s">
        <v>258</v>
      </c>
      <c r="B60" s="166" t="s">
        <v>259</v>
      </c>
      <c r="C60" s="168" t="s">
        <v>284</v>
      </c>
      <c r="D60" s="167" t="s">
        <v>285</v>
      </c>
      <c r="E60" s="167" t="s">
        <v>285</v>
      </c>
      <c r="F60" s="167" t="s">
        <v>285</v>
      </c>
      <c r="G60" s="167" t="s">
        <v>285</v>
      </c>
      <c r="H60" s="167" t="s">
        <v>285</v>
      </c>
      <c r="I60" s="167" t="s">
        <v>285</v>
      </c>
      <c r="J60" s="167" t="s">
        <v>285</v>
      </c>
    </row>
    <row r="61" spans="1:10" s="130" customFormat="1" ht="62" x14ac:dyDescent="0.35">
      <c r="A61" s="165" t="s">
        <v>260</v>
      </c>
      <c r="B61" s="166" t="s">
        <v>261</v>
      </c>
      <c r="C61" s="168" t="s">
        <v>284</v>
      </c>
      <c r="D61" s="168" t="s">
        <v>285</v>
      </c>
      <c r="E61" s="168" t="s">
        <v>285</v>
      </c>
      <c r="F61" s="168" t="s">
        <v>285</v>
      </c>
      <c r="G61" s="167" t="s">
        <v>285</v>
      </c>
      <c r="H61" s="167" t="s">
        <v>285</v>
      </c>
      <c r="I61" s="167" t="s">
        <v>285</v>
      </c>
      <c r="J61" s="167" t="s">
        <v>285</v>
      </c>
    </row>
    <row r="62" spans="1:10" s="130" customFormat="1" ht="68.5" customHeight="1" x14ac:dyDescent="0.35">
      <c r="A62" s="165" t="s">
        <v>262</v>
      </c>
      <c r="B62" s="166" t="s">
        <v>263</v>
      </c>
      <c r="C62" s="168" t="s">
        <v>284</v>
      </c>
      <c r="D62" s="168" t="s">
        <v>285</v>
      </c>
      <c r="E62" s="168" t="s">
        <v>285</v>
      </c>
      <c r="F62" s="168" t="s">
        <v>285</v>
      </c>
      <c r="G62" s="168" t="s">
        <v>285</v>
      </c>
      <c r="H62" s="168" t="s">
        <v>285</v>
      </c>
      <c r="I62" s="168" t="s">
        <v>285</v>
      </c>
      <c r="J62" s="168" t="s">
        <v>285</v>
      </c>
    </row>
    <row r="63" spans="1:10" s="130" customFormat="1" ht="62" x14ac:dyDescent="0.35">
      <c r="A63" s="165" t="s">
        <v>264</v>
      </c>
      <c r="B63" s="166" t="s">
        <v>265</v>
      </c>
      <c r="C63" s="168" t="s">
        <v>284</v>
      </c>
      <c r="D63" s="168" t="s">
        <v>285</v>
      </c>
      <c r="E63" s="168" t="s">
        <v>285</v>
      </c>
      <c r="F63" s="168" t="s">
        <v>285</v>
      </c>
      <c r="G63" s="168" t="s">
        <v>285</v>
      </c>
      <c r="H63" s="168" t="s">
        <v>285</v>
      </c>
      <c r="I63" s="168" t="s">
        <v>285</v>
      </c>
      <c r="J63" s="168" t="s">
        <v>285</v>
      </c>
    </row>
    <row r="64" spans="1:10" s="130" customFormat="1" ht="62" x14ac:dyDescent="0.35">
      <c r="A64" s="165" t="s">
        <v>266</v>
      </c>
      <c r="B64" s="166" t="s">
        <v>267</v>
      </c>
      <c r="C64" s="168" t="s">
        <v>284</v>
      </c>
      <c r="D64" s="168" t="s">
        <v>285</v>
      </c>
      <c r="E64" s="168" t="s">
        <v>285</v>
      </c>
      <c r="F64" s="168" t="s">
        <v>285</v>
      </c>
      <c r="G64" s="168" t="s">
        <v>285</v>
      </c>
      <c r="H64" s="168" t="s">
        <v>285</v>
      </c>
      <c r="I64" s="168" t="s">
        <v>285</v>
      </c>
      <c r="J64" s="168" t="s">
        <v>285</v>
      </c>
    </row>
    <row r="65" spans="1:10" s="130" customFormat="1" ht="62" x14ac:dyDescent="0.35">
      <c r="A65" s="165" t="s">
        <v>268</v>
      </c>
      <c r="B65" s="166" t="s">
        <v>269</v>
      </c>
      <c r="C65" s="168" t="s">
        <v>284</v>
      </c>
      <c r="D65" s="168" t="s">
        <v>285</v>
      </c>
      <c r="E65" s="168" t="s">
        <v>285</v>
      </c>
      <c r="F65" s="168" t="s">
        <v>285</v>
      </c>
      <c r="G65" s="168" t="s">
        <v>285</v>
      </c>
      <c r="H65" s="168" t="s">
        <v>285</v>
      </c>
      <c r="I65" s="168" t="s">
        <v>285</v>
      </c>
      <c r="J65" s="168" t="s">
        <v>285</v>
      </c>
    </row>
    <row r="66" spans="1:10" s="130" customFormat="1" ht="46.5" x14ac:dyDescent="0.35">
      <c r="A66" s="165" t="s">
        <v>270</v>
      </c>
      <c r="B66" s="166" t="s">
        <v>271</v>
      </c>
      <c r="C66" s="168" t="s">
        <v>284</v>
      </c>
      <c r="D66" s="168" t="s">
        <v>285</v>
      </c>
      <c r="E66" s="168" t="s">
        <v>285</v>
      </c>
      <c r="F66" s="168" t="s">
        <v>285</v>
      </c>
      <c r="G66" s="168" t="s">
        <v>285</v>
      </c>
      <c r="H66" s="168" t="s">
        <v>285</v>
      </c>
      <c r="I66" s="168" t="s">
        <v>285</v>
      </c>
      <c r="J66" s="168" t="s">
        <v>285</v>
      </c>
    </row>
    <row r="67" spans="1:10" s="130" customFormat="1" ht="62" x14ac:dyDescent="0.35">
      <c r="A67" s="165" t="s">
        <v>272</v>
      </c>
      <c r="B67" s="166" t="s">
        <v>273</v>
      </c>
      <c r="C67" s="168" t="s">
        <v>284</v>
      </c>
      <c r="D67" s="168" t="s">
        <v>285</v>
      </c>
      <c r="E67" s="168" t="s">
        <v>285</v>
      </c>
      <c r="F67" s="168" t="s">
        <v>285</v>
      </c>
      <c r="G67" s="168" t="s">
        <v>285</v>
      </c>
      <c r="H67" s="168" t="s">
        <v>285</v>
      </c>
      <c r="I67" s="168" t="s">
        <v>285</v>
      </c>
      <c r="J67" s="168" t="s">
        <v>285</v>
      </c>
    </row>
    <row r="68" spans="1:10" s="130" customFormat="1" ht="93" x14ac:dyDescent="0.35">
      <c r="A68" s="165" t="s">
        <v>152</v>
      </c>
      <c r="B68" s="166" t="s">
        <v>274</v>
      </c>
      <c r="C68" s="168" t="s">
        <v>284</v>
      </c>
      <c r="D68" s="168" t="s">
        <v>285</v>
      </c>
      <c r="E68" s="168" t="s">
        <v>285</v>
      </c>
      <c r="F68" s="168" t="s">
        <v>285</v>
      </c>
      <c r="G68" s="168" t="s">
        <v>285</v>
      </c>
      <c r="H68" s="168" t="s">
        <v>285</v>
      </c>
      <c r="I68" s="168" t="s">
        <v>285</v>
      </c>
      <c r="J68" s="168" t="s">
        <v>285</v>
      </c>
    </row>
    <row r="69" spans="1:10" s="130" customFormat="1" ht="77.5" x14ac:dyDescent="0.35">
      <c r="A69" s="165" t="s">
        <v>275</v>
      </c>
      <c r="B69" s="166" t="s">
        <v>276</v>
      </c>
      <c r="C69" s="168" t="s">
        <v>284</v>
      </c>
      <c r="D69" s="167" t="s">
        <v>285</v>
      </c>
      <c r="E69" s="167" t="s">
        <v>285</v>
      </c>
      <c r="F69" s="167" t="s">
        <v>285</v>
      </c>
      <c r="G69" s="167" t="s">
        <v>285</v>
      </c>
      <c r="H69" s="167" t="s">
        <v>285</v>
      </c>
      <c r="I69" s="167" t="s">
        <v>285</v>
      </c>
      <c r="J69" s="167" t="s">
        <v>285</v>
      </c>
    </row>
    <row r="70" spans="1:10" s="130" customFormat="1" ht="77.5" x14ac:dyDescent="0.35">
      <c r="A70" s="165" t="s">
        <v>277</v>
      </c>
      <c r="B70" s="166" t="s">
        <v>278</v>
      </c>
      <c r="C70" s="168" t="s">
        <v>284</v>
      </c>
      <c r="D70" s="167" t="s">
        <v>285</v>
      </c>
      <c r="E70" s="167" t="s">
        <v>285</v>
      </c>
      <c r="F70" s="167" t="s">
        <v>285</v>
      </c>
      <c r="G70" s="167" t="s">
        <v>285</v>
      </c>
      <c r="H70" s="167" t="s">
        <v>285</v>
      </c>
      <c r="I70" s="167" t="s">
        <v>285</v>
      </c>
      <c r="J70" s="167" t="s">
        <v>285</v>
      </c>
    </row>
    <row r="71" spans="1:10" s="130" customFormat="1" ht="46.5" x14ac:dyDescent="0.35">
      <c r="A71" s="165" t="s">
        <v>153</v>
      </c>
      <c r="B71" s="166" t="s">
        <v>279</v>
      </c>
      <c r="C71" s="168" t="s">
        <v>284</v>
      </c>
      <c r="D71" s="167" t="s">
        <v>285</v>
      </c>
      <c r="E71" s="167" t="s">
        <v>285</v>
      </c>
      <c r="F71" s="167" t="s">
        <v>285</v>
      </c>
      <c r="G71" s="167" t="s">
        <v>285</v>
      </c>
      <c r="H71" s="167" t="s">
        <v>285</v>
      </c>
      <c r="I71" s="167" t="s">
        <v>285</v>
      </c>
      <c r="J71" s="167" t="s">
        <v>285</v>
      </c>
    </row>
    <row r="72" spans="1:10" s="114" customFormat="1" ht="46.5" x14ac:dyDescent="0.35">
      <c r="A72" s="165" t="s">
        <v>280</v>
      </c>
      <c r="B72" s="166" t="s">
        <v>281</v>
      </c>
      <c r="C72" s="168" t="s">
        <v>284</v>
      </c>
      <c r="D72" s="167" t="s">
        <v>285</v>
      </c>
      <c r="E72" s="167" t="s">
        <v>285</v>
      </c>
      <c r="F72" s="167" t="s">
        <v>285</v>
      </c>
      <c r="G72" s="167" t="s">
        <v>285</v>
      </c>
      <c r="H72" s="167" t="s">
        <v>285</v>
      </c>
      <c r="I72" s="167" t="s">
        <v>285</v>
      </c>
      <c r="J72" s="167" t="s">
        <v>285</v>
      </c>
    </row>
    <row r="73" spans="1:10" s="114" customFormat="1" ht="31" x14ac:dyDescent="0.35">
      <c r="A73" s="165" t="s">
        <v>282</v>
      </c>
      <c r="B73" s="166" t="s">
        <v>283</v>
      </c>
      <c r="C73" s="168" t="s">
        <v>284</v>
      </c>
      <c r="D73" s="167" t="s">
        <v>285</v>
      </c>
      <c r="E73" s="167" t="s">
        <v>285</v>
      </c>
      <c r="F73" s="167" t="s">
        <v>285</v>
      </c>
      <c r="G73" s="167" t="s">
        <v>285</v>
      </c>
      <c r="H73" s="167" t="s">
        <v>285</v>
      </c>
      <c r="I73" s="167" t="s">
        <v>285</v>
      </c>
      <c r="J73" s="167" t="s">
        <v>285</v>
      </c>
    </row>
    <row r="74" spans="1:10" ht="63.65" customHeight="1" x14ac:dyDescent="0.25"/>
    <row r="75" spans="1:10" ht="91.75" customHeight="1" x14ac:dyDescent="0.25"/>
    <row r="76" spans="1:10" ht="95" customHeight="1" x14ac:dyDescent="0.55000000000000004">
      <c r="A76" s="214" t="s">
        <v>374</v>
      </c>
      <c r="B76" s="215"/>
      <c r="C76" s="215"/>
      <c r="D76" s="215"/>
      <c r="E76" s="215"/>
      <c r="F76" s="215"/>
      <c r="G76" s="215"/>
      <c r="H76" s="215"/>
      <c r="I76" s="215"/>
      <c r="J76" s="215"/>
    </row>
  </sheetData>
  <mergeCells count="10">
    <mergeCell ref="A12:A14"/>
    <mergeCell ref="B12:B14"/>
    <mergeCell ref="C12:C14"/>
    <mergeCell ref="D12:J12"/>
    <mergeCell ref="A76:J76"/>
    <mergeCell ref="A5:J5"/>
    <mergeCell ref="A6:J6"/>
    <mergeCell ref="A7:J7"/>
    <mergeCell ref="A9:J9"/>
    <mergeCell ref="A10:J10"/>
  </mergeCells>
  <pageMargins left="0.23622047244094491" right="0.23622047244094491" top="0.74803149606299213" bottom="0.74803149606299213" header="0.31496062992125984" footer="0.31496062992125984"/>
  <pageSetup paperSize="9" scale="43" fitToHeight="0" orientation="portrait" horizontalDpi="4294967295" verticalDpi="4294967295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Z75"/>
  <sheetViews>
    <sheetView view="pageBreakPreview" zoomScale="70" zoomScaleNormal="55" zoomScaleSheetLayoutView="70" workbookViewId="0">
      <selection activeCell="G3" sqref="G3"/>
    </sheetView>
  </sheetViews>
  <sheetFormatPr defaultColWidth="9" defaultRowHeight="11.5" x14ac:dyDescent="0.25"/>
  <cols>
    <col min="1" max="1" width="9.6640625" style="78" customWidth="1"/>
    <col min="2" max="2" width="33.9140625" style="78" customWidth="1"/>
    <col min="3" max="3" width="20" style="78" customWidth="1"/>
    <col min="4" max="5" width="21.6640625" style="78" customWidth="1"/>
    <col min="6" max="7" width="19.9140625" style="78" customWidth="1"/>
    <col min="8" max="10" width="21.6640625" style="78" customWidth="1"/>
    <col min="11" max="16384" width="9" style="78"/>
  </cols>
  <sheetData>
    <row r="1" spans="1:52" s="70" customFormat="1" ht="23" x14ac:dyDescent="0.35">
      <c r="G1" s="138" t="s">
        <v>330</v>
      </c>
      <c r="H1" s="138"/>
      <c r="I1" s="138"/>
      <c r="J1" s="138"/>
      <c r="K1" s="138"/>
      <c r="L1" s="138"/>
      <c r="M1" s="138"/>
      <c r="N1" s="138"/>
      <c r="O1" s="138"/>
      <c r="P1" s="138"/>
      <c r="Q1" s="138"/>
    </row>
    <row r="2" spans="1:52" s="70" customFormat="1" ht="23" x14ac:dyDescent="0.35">
      <c r="G2" s="138" t="s">
        <v>324</v>
      </c>
      <c r="H2" s="138"/>
      <c r="I2" s="138"/>
      <c r="J2" s="138"/>
      <c r="K2" s="138"/>
      <c r="L2" s="138"/>
      <c r="M2" s="138"/>
      <c r="N2" s="138"/>
      <c r="O2" s="138"/>
      <c r="P2" s="138"/>
      <c r="Q2" s="138"/>
    </row>
    <row r="3" spans="1:52" s="70" customFormat="1" ht="23" x14ac:dyDescent="0.35">
      <c r="G3" s="138" t="s">
        <v>383</v>
      </c>
      <c r="H3" s="139"/>
      <c r="I3" s="139"/>
      <c r="J3" s="139"/>
      <c r="K3" s="139"/>
      <c r="L3" s="139"/>
      <c r="M3" s="139"/>
      <c r="N3" s="139"/>
      <c r="O3" s="139"/>
      <c r="P3" s="139"/>
      <c r="Q3" s="139"/>
    </row>
    <row r="4" spans="1:52" ht="39.75" customHeight="1" x14ac:dyDescent="0.25">
      <c r="M4" s="9"/>
      <c r="N4" s="9"/>
      <c r="O4" s="9"/>
      <c r="P4" s="9"/>
      <c r="Q4" s="9"/>
      <c r="R4" s="9"/>
      <c r="S4" s="9"/>
      <c r="T4" s="9"/>
    </row>
    <row r="5" spans="1:52" ht="17.5" x14ac:dyDescent="0.25">
      <c r="A5" s="209" t="s">
        <v>117</v>
      </c>
      <c r="B5" s="209"/>
      <c r="C5" s="209"/>
      <c r="D5" s="209"/>
      <c r="E5" s="209"/>
      <c r="F5" s="209"/>
      <c r="G5" s="209"/>
      <c r="H5" s="209"/>
      <c r="I5" s="209"/>
      <c r="J5" s="209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</row>
    <row r="6" spans="1:52" ht="17.5" x14ac:dyDescent="0.25">
      <c r="A6" s="209" t="s">
        <v>121</v>
      </c>
      <c r="B6" s="209"/>
      <c r="C6" s="209"/>
      <c r="D6" s="209"/>
      <c r="E6" s="209"/>
      <c r="F6" s="209"/>
      <c r="G6" s="209"/>
      <c r="H6" s="209"/>
      <c r="I6" s="209"/>
      <c r="J6" s="209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</row>
    <row r="7" spans="1:52" ht="17.5" x14ac:dyDescent="0.35">
      <c r="A7" s="210" t="s">
        <v>369</v>
      </c>
      <c r="B7" s="210"/>
      <c r="C7" s="210"/>
      <c r="D7" s="210"/>
      <c r="E7" s="210"/>
      <c r="F7" s="210"/>
      <c r="G7" s="210"/>
      <c r="H7" s="210"/>
      <c r="I7" s="210"/>
      <c r="J7" s="21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  <c r="AA7" s="90"/>
      <c r="AB7" s="90"/>
      <c r="AC7" s="90"/>
      <c r="AD7" s="90"/>
      <c r="AE7" s="90"/>
      <c r="AF7" s="90"/>
      <c r="AG7" s="90"/>
      <c r="AH7" s="90"/>
      <c r="AI7" s="90"/>
      <c r="AJ7" s="90"/>
      <c r="AK7" s="90"/>
      <c r="AL7" s="90"/>
      <c r="AM7" s="90"/>
      <c r="AN7" s="90"/>
    </row>
    <row r="8" spans="1:52" ht="15.75" customHeight="1" x14ac:dyDescent="0.25"/>
    <row r="9" spans="1:52" ht="21.75" customHeight="1" x14ac:dyDescent="0.25">
      <c r="A9" s="211" t="s">
        <v>367</v>
      </c>
      <c r="B9" s="211"/>
      <c r="C9" s="211"/>
      <c r="D9" s="211"/>
      <c r="E9" s="211"/>
      <c r="F9" s="211"/>
      <c r="G9" s="211"/>
      <c r="H9" s="211"/>
      <c r="I9" s="211"/>
      <c r="J9" s="211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  <c r="X9" s="70"/>
      <c r="Y9" s="70"/>
      <c r="Z9" s="70"/>
      <c r="AA9" s="70"/>
      <c r="AB9" s="70"/>
      <c r="AC9" s="70"/>
      <c r="AD9" s="70"/>
      <c r="AE9" s="70"/>
      <c r="AF9" s="70"/>
      <c r="AG9" s="70"/>
      <c r="AH9" s="70"/>
      <c r="AI9" s="70"/>
      <c r="AJ9" s="70"/>
      <c r="AK9" s="70"/>
      <c r="AL9" s="70"/>
      <c r="AM9" s="70"/>
      <c r="AN9" s="70"/>
    </row>
    <row r="10" spans="1:52" ht="15.75" customHeight="1" x14ac:dyDescent="0.25">
      <c r="A10" s="212" t="s">
        <v>120</v>
      </c>
      <c r="B10" s="212"/>
      <c r="C10" s="212"/>
      <c r="D10" s="212"/>
      <c r="E10" s="212"/>
      <c r="F10" s="212"/>
      <c r="G10" s="212"/>
      <c r="H10" s="212"/>
      <c r="I10" s="212"/>
      <c r="J10" s="212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</row>
    <row r="11" spans="1:52" s="9" customFormat="1" ht="15.65" customHeight="1" x14ac:dyDescent="0.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</row>
    <row r="12" spans="1:52" s="87" customFormat="1" ht="37.25" customHeight="1" x14ac:dyDescent="0.35">
      <c r="A12" s="213" t="s">
        <v>55</v>
      </c>
      <c r="B12" s="213" t="s">
        <v>17</v>
      </c>
      <c r="C12" s="213" t="s">
        <v>305</v>
      </c>
      <c r="D12" s="213" t="s">
        <v>296</v>
      </c>
      <c r="E12" s="213"/>
      <c r="F12" s="213"/>
      <c r="G12" s="213"/>
      <c r="H12" s="213"/>
      <c r="I12" s="213"/>
      <c r="J12" s="213"/>
    </row>
    <row r="13" spans="1:52" s="130" customFormat="1" ht="240" customHeight="1" x14ac:dyDescent="0.35">
      <c r="A13" s="213"/>
      <c r="B13" s="213"/>
      <c r="C13" s="213"/>
      <c r="D13" s="148" t="s">
        <v>28</v>
      </c>
      <c r="E13" s="148" t="s">
        <v>29</v>
      </c>
      <c r="F13" s="148" t="s">
        <v>24</v>
      </c>
      <c r="G13" s="148" t="s">
        <v>25</v>
      </c>
      <c r="H13" s="148" t="s">
        <v>18</v>
      </c>
      <c r="I13" s="148" t="s">
        <v>22</v>
      </c>
      <c r="J13" s="148" t="s">
        <v>23</v>
      </c>
    </row>
    <row r="14" spans="1:52" s="89" customFormat="1" ht="181.25" customHeight="1" x14ac:dyDescent="0.35">
      <c r="A14" s="213"/>
      <c r="B14" s="213"/>
      <c r="C14" s="213"/>
      <c r="D14" s="88" t="s">
        <v>297</v>
      </c>
      <c r="E14" s="164" t="s">
        <v>354</v>
      </c>
      <c r="F14" s="164" t="s">
        <v>355</v>
      </c>
      <c r="G14" s="88" t="s">
        <v>298</v>
      </c>
      <c r="H14" s="88" t="s">
        <v>298</v>
      </c>
      <c r="I14" s="88" t="s">
        <v>298</v>
      </c>
      <c r="J14" s="88" t="s">
        <v>298</v>
      </c>
    </row>
    <row r="15" spans="1:52" s="130" customFormat="1" ht="15.5" x14ac:dyDescent="0.35">
      <c r="A15" s="63">
        <v>1</v>
      </c>
      <c r="B15" s="64">
        <v>2</v>
      </c>
      <c r="C15" s="63">
        <v>3</v>
      </c>
      <c r="D15" s="65" t="s">
        <v>37</v>
      </c>
      <c r="E15" s="65" t="s">
        <v>34</v>
      </c>
      <c r="F15" s="65" t="s">
        <v>36</v>
      </c>
      <c r="G15" s="65" t="s">
        <v>45</v>
      </c>
      <c r="H15" s="65" t="s">
        <v>47</v>
      </c>
      <c r="I15" s="65" t="s">
        <v>53</v>
      </c>
      <c r="J15" s="65" t="s">
        <v>54</v>
      </c>
    </row>
    <row r="16" spans="1:52" s="133" customFormat="1" ht="31" x14ac:dyDescent="0.3">
      <c r="A16" s="165" t="s">
        <v>206</v>
      </c>
      <c r="B16" s="166" t="s">
        <v>207</v>
      </c>
      <c r="C16" s="168" t="s">
        <v>284</v>
      </c>
      <c r="D16" s="167" t="s">
        <v>285</v>
      </c>
      <c r="E16" s="167">
        <f>SUM(E17,E18,E19,E20,E21,E22)</f>
        <v>3.55</v>
      </c>
      <c r="F16" s="167">
        <f>SUM(F17,F18,F19,F20,F21,F22)</f>
        <v>-0.12616199459230273</v>
      </c>
      <c r="G16" s="167" t="s">
        <v>285</v>
      </c>
      <c r="H16" s="167" t="s">
        <v>285</v>
      </c>
      <c r="I16" s="167" t="s">
        <v>285</v>
      </c>
      <c r="J16" s="167" t="s">
        <v>285</v>
      </c>
    </row>
    <row r="17" spans="1:10" s="130" customFormat="1" ht="31" x14ac:dyDescent="0.35">
      <c r="A17" s="165" t="s">
        <v>208</v>
      </c>
      <c r="B17" s="166" t="s">
        <v>209</v>
      </c>
      <c r="C17" s="168" t="s">
        <v>284</v>
      </c>
      <c r="D17" s="167" t="s">
        <v>285</v>
      </c>
      <c r="E17" s="167" t="s">
        <v>285</v>
      </c>
      <c r="F17" s="167" t="s">
        <v>285</v>
      </c>
      <c r="G17" s="167" t="s">
        <v>285</v>
      </c>
      <c r="H17" s="167" t="s">
        <v>285</v>
      </c>
      <c r="I17" s="167" t="s">
        <v>285</v>
      </c>
      <c r="J17" s="167" t="s">
        <v>285</v>
      </c>
    </row>
    <row r="18" spans="1:10" s="134" customFormat="1" ht="31" x14ac:dyDescent="0.35">
      <c r="A18" s="165" t="s">
        <v>210</v>
      </c>
      <c r="B18" s="166" t="s">
        <v>211</v>
      </c>
      <c r="C18" s="168" t="s">
        <v>284</v>
      </c>
      <c r="D18" s="167" t="s">
        <v>285</v>
      </c>
      <c r="E18" s="167">
        <f>SUM(E44)</f>
        <v>3.55</v>
      </c>
      <c r="F18" s="167">
        <f>SUM(F44)</f>
        <v>-0.12616199459230273</v>
      </c>
      <c r="G18" s="167" t="s">
        <v>285</v>
      </c>
      <c r="H18" s="167" t="s">
        <v>285</v>
      </c>
      <c r="I18" s="167" t="s">
        <v>285</v>
      </c>
      <c r="J18" s="167" t="s">
        <v>285</v>
      </c>
    </row>
    <row r="19" spans="1:10" s="130" customFormat="1" ht="77.5" x14ac:dyDescent="0.35">
      <c r="A19" s="165" t="s">
        <v>212</v>
      </c>
      <c r="B19" s="166" t="s">
        <v>213</v>
      </c>
      <c r="C19" s="168" t="s">
        <v>284</v>
      </c>
      <c r="D19" s="167" t="s">
        <v>285</v>
      </c>
      <c r="E19" s="167" t="s">
        <v>285</v>
      </c>
      <c r="F19" s="167" t="s">
        <v>285</v>
      </c>
      <c r="G19" s="167" t="s">
        <v>285</v>
      </c>
      <c r="H19" s="167" t="s">
        <v>285</v>
      </c>
      <c r="I19" s="167" t="s">
        <v>285</v>
      </c>
      <c r="J19" s="167" t="s">
        <v>285</v>
      </c>
    </row>
    <row r="20" spans="1:10" s="134" customFormat="1" ht="31" x14ac:dyDescent="0.35">
      <c r="A20" s="165" t="s">
        <v>214</v>
      </c>
      <c r="B20" s="166" t="s">
        <v>215</v>
      </c>
      <c r="C20" s="168" t="s">
        <v>284</v>
      </c>
      <c r="D20" s="167" t="s">
        <v>285</v>
      </c>
      <c r="E20" s="167" t="s">
        <v>285</v>
      </c>
      <c r="F20" s="167" t="s">
        <v>285</v>
      </c>
      <c r="G20" s="167" t="s">
        <v>285</v>
      </c>
      <c r="H20" s="167" t="s">
        <v>285</v>
      </c>
      <c r="I20" s="167" t="s">
        <v>285</v>
      </c>
      <c r="J20" s="167" t="s">
        <v>285</v>
      </c>
    </row>
    <row r="21" spans="1:10" s="130" customFormat="1" ht="46.5" x14ac:dyDescent="0.35">
      <c r="A21" s="165" t="s">
        <v>216</v>
      </c>
      <c r="B21" s="166" t="s">
        <v>217</v>
      </c>
      <c r="C21" s="168" t="s">
        <v>284</v>
      </c>
      <c r="D21" s="167" t="s">
        <v>285</v>
      </c>
      <c r="E21" s="167" t="s">
        <v>285</v>
      </c>
      <c r="F21" s="167" t="s">
        <v>285</v>
      </c>
      <c r="G21" s="167" t="s">
        <v>285</v>
      </c>
      <c r="H21" s="167" t="s">
        <v>285</v>
      </c>
      <c r="I21" s="167" t="s">
        <v>285</v>
      </c>
      <c r="J21" s="167" t="s">
        <v>285</v>
      </c>
    </row>
    <row r="22" spans="1:10" s="130" customFormat="1" ht="31" x14ac:dyDescent="0.35">
      <c r="A22" s="165" t="s">
        <v>218</v>
      </c>
      <c r="B22" s="166" t="s">
        <v>219</v>
      </c>
      <c r="C22" s="168" t="s">
        <v>284</v>
      </c>
      <c r="D22" s="167" t="s">
        <v>285</v>
      </c>
      <c r="E22" s="167" t="s">
        <v>285</v>
      </c>
      <c r="F22" s="167" t="s">
        <v>285</v>
      </c>
      <c r="G22" s="167" t="s">
        <v>285</v>
      </c>
      <c r="H22" s="167" t="s">
        <v>285</v>
      </c>
      <c r="I22" s="167" t="s">
        <v>285</v>
      </c>
      <c r="J22" s="167" t="s">
        <v>285</v>
      </c>
    </row>
    <row r="23" spans="1:10" s="130" customFormat="1" ht="30.65" customHeight="1" x14ac:dyDescent="0.35">
      <c r="A23" s="165" t="s">
        <v>220</v>
      </c>
      <c r="B23" s="166" t="s">
        <v>195</v>
      </c>
      <c r="C23" s="168" t="s">
        <v>284</v>
      </c>
      <c r="D23" s="167" t="s">
        <v>285</v>
      </c>
      <c r="E23" s="167">
        <f>E44</f>
        <v>3.55</v>
      </c>
      <c r="F23" s="167">
        <f>F44</f>
        <v>-0.12616199459230273</v>
      </c>
      <c r="G23" s="167" t="s">
        <v>285</v>
      </c>
      <c r="H23" s="167" t="s">
        <v>285</v>
      </c>
      <c r="I23" s="167" t="s">
        <v>285</v>
      </c>
      <c r="J23" s="167" t="s">
        <v>285</v>
      </c>
    </row>
    <row r="24" spans="1:10" s="130" customFormat="1" ht="31" x14ac:dyDescent="0.35">
      <c r="A24" s="165" t="s">
        <v>127</v>
      </c>
      <c r="B24" s="166" t="s">
        <v>221</v>
      </c>
      <c r="C24" s="168" t="s">
        <v>284</v>
      </c>
      <c r="D24" s="167" t="s">
        <v>285</v>
      </c>
      <c r="E24" s="167" t="s">
        <v>285</v>
      </c>
      <c r="F24" s="167" t="s">
        <v>285</v>
      </c>
      <c r="G24" s="167" t="s">
        <v>285</v>
      </c>
      <c r="H24" s="167" t="s">
        <v>285</v>
      </c>
      <c r="I24" s="167" t="s">
        <v>285</v>
      </c>
      <c r="J24" s="167" t="s">
        <v>285</v>
      </c>
    </row>
    <row r="25" spans="1:10" s="130" customFormat="1" ht="46.5" x14ac:dyDescent="0.35">
      <c r="A25" s="165" t="s">
        <v>128</v>
      </c>
      <c r="B25" s="166" t="s">
        <v>222</v>
      </c>
      <c r="C25" s="168" t="s">
        <v>284</v>
      </c>
      <c r="D25" s="167" t="s">
        <v>285</v>
      </c>
      <c r="E25" s="167" t="s">
        <v>285</v>
      </c>
      <c r="F25" s="167" t="s">
        <v>285</v>
      </c>
      <c r="G25" s="167" t="s">
        <v>285</v>
      </c>
      <c r="H25" s="167" t="s">
        <v>285</v>
      </c>
      <c r="I25" s="167" t="s">
        <v>285</v>
      </c>
      <c r="J25" s="167" t="s">
        <v>285</v>
      </c>
    </row>
    <row r="26" spans="1:10" s="130" customFormat="1" ht="77.5" x14ac:dyDescent="0.35">
      <c r="A26" s="165" t="s">
        <v>142</v>
      </c>
      <c r="B26" s="166" t="s">
        <v>223</v>
      </c>
      <c r="C26" s="168" t="s">
        <v>284</v>
      </c>
      <c r="D26" s="168" t="s">
        <v>285</v>
      </c>
      <c r="E26" s="168" t="s">
        <v>285</v>
      </c>
      <c r="F26" s="168" t="s">
        <v>285</v>
      </c>
      <c r="G26" s="168" t="s">
        <v>285</v>
      </c>
      <c r="H26" s="168" t="s">
        <v>285</v>
      </c>
      <c r="I26" s="168" t="s">
        <v>285</v>
      </c>
      <c r="J26" s="168" t="s">
        <v>285</v>
      </c>
    </row>
    <row r="27" spans="1:10" s="130" customFormat="1" ht="77.5" x14ac:dyDescent="0.35">
      <c r="A27" s="165" t="s">
        <v>224</v>
      </c>
      <c r="B27" s="166" t="s">
        <v>225</v>
      </c>
      <c r="C27" s="168" t="s">
        <v>284</v>
      </c>
      <c r="D27" s="168" t="s">
        <v>285</v>
      </c>
      <c r="E27" s="168" t="s">
        <v>285</v>
      </c>
      <c r="F27" s="168" t="s">
        <v>285</v>
      </c>
      <c r="G27" s="168" t="s">
        <v>285</v>
      </c>
      <c r="H27" s="168" t="s">
        <v>285</v>
      </c>
      <c r="I27" s="168" t="s">
        <v>285</v>
      </c>
      <c r="J27" s="168" t="s">
        <v>285</v>
      </c>
    </row>
    <row r="28" spans="1:10" s="130" customFormat="1" ht="62" x14ac:dyDescent="0.35">
      <c r="A28" s="165" t="s">
        <v>226</v>
      </c>
      <c r="B28" s="166" t="s">
        <v>227</v>
      </c>
      <c r="C28" s="168" t="s">
        <v>284</v>
      </c>
      <c r="D28" s="168" t="s">
        <v>285</v>
      </c>
      <c r="E28" s="168" t="s">
        <v>285</v>
      </c>
      <c r="F28" s="168" t="s">
        <v>285</v>
      </c>
      <c r="G28" s="168" t="s">
        <v>285</v>
      </c>
      <c r="H28" s="168" t="s">
        <v>285</v>
      </c>
      <c r="I28" s="168" t="s">
        <v>285</v>
      </c>
      <c r="J28" s="168" t="s">
        <v>285</v>
      </c>
    </row>
    <row r="29" spans="1:10" s="130" customFormat="1" ht="46.5" x14ac:dyDescent="0.35">
      <c r="A29" s="165" t="s">
        <v>129</v>
      </c>
      <c r="B29" s="166" t="s">
        <v>228</v>
      </c>
      <c r="C29" s="168" t="s">
        <v>284</v>
      </c>
      <c r="D29" s="167" t="s">
        <v>285</v>
      </c>
      <c r="E29" s="167" t="s">
        <v>285</v>
      </c>
      <c r="F29" s="167" t="s">
        <v>285</v>
      </c>
      <c r="G29" s="167" t="s">
        <v>285</v>
      </c>
      <c r="H29" s="167" t="s">
        <v>285</v>
      </c>
      <c r="I29" s="167" t="s">
        <v>285</v>
      </c>
      <c r="J29" s="167" t="s">
        <v>285</v>
      </c>
    </row>
    <row r="30" spans="1:10" s="130" customFormat="1" ht="77.5" x14ac:dyDescent="0.35">
      <c r="A30" s="165" t="s">
        <v>229</v>
      </c>
      <c r="B30" s="166" t="s">
        <v>230</v>
      </c>
      <c r="C30" s="168" t="s">
        <v>284</v>
      </c>
      <c r="D30" s="167" t="s">
        <v>285</v>
      </c>
      <c r="E30" s="167" t="s">
        <v>285</v>
      </c>
      <c r="F30" s="167" t="s">
        <v>285</v>
      </c>
      <c r="G30" s="167" t="s">
        <v>285</v>
      </c>
      <c r="H30" s="167" t="s">
        <v>285</v>
      </c>
      <c r="I30" s="167" t="s">
        <v>285</v>
      </c>
      <c r="J30" s="167" t="s">
        <v>285</v>
      </c>
    </row>
    <row r="31" spans="1:10" s="130" customFormat="1" ht="46.5" x14ac:dyDescent="0.35">
      <c r="A31" s="165" t="s">
        <v>231</v>
      </c>
      <c r="B31" s="166" t="s">
        <v>232</v>
      </c>
      <c r="C31" s="168" t="s">
        <v>284</v>
      </c>
      <c r="D31" s="167" t="s">
        <v>285</v>
      </c>
      <c r="E31" s="167" t="s">
        <v>285</v>
      </c>
      <c r="F31" s="167" t="s">
        <v>285</v>
      </c>
      <c r="G31" s="167" t="s">
        <v>285</v>
      </c>
      <c r="H31" s="167" t="s">
        <v>285</v>
      </c>
      <c r="I31" s="167" t="s">
        <v>285</v>
      </c>
      <c r="J31" s="167" t="s">
        <v>285</v>
      </c>
    </row>
    <row r="32" spans="1:10" s="130" customFormat="1" ht="62" x14ac:dyDescent="0.35">
      <c r="A32" s="165" t="s">
        <v>130</v>
      </c>
      <c r="B32" s="166" t="s">
        <v>233</v>
      </c>
      <c r="C32" s="168" t="s">
        <v>284</v>
      </c>
      <c r="D32" s="167" t="s">
        <v>285</v>
      </c>
      <c r="E32" s="167" t="s">
        <v>285</v>
      </c>
      <c r="F32" s="167" t="s">
        <v>285</v>
      </c>
      <c r="G32" s="167" t="s">
        <v>285</v>
      </c>
      <c r="H32" s="167" t="s">
        <v>285</v>
      </c>
      <c r="I32" s="167" t="s">
        <v>285</v>
      </c>
      <c r="J32" s="167" t="s">
        <v>285</v>
      </c>
    </row>
    <row r="33" spans="1:10" s="130" customFormat="1" ht="46.5" x14ac:dyDescent="0.35">
      <c r="A33" s="165" t="s">
        <v>143</v>
      </c>
      <c r="B33" s="166" t="s">
        <v>234</v>
      </c>
      <c r="C33" s="168" t="s">
        <v>284</v>
      </c>
      <c r="D33" s="167" t="s">
        <v>285</v>
      </c>
      <c r="E33" s="167" t="s">
        <v>285</v>
      </c>
      <c r="F33" s="167" t="s">
        <v>285</v>
      </c>
      <c r="G33" s="167" t="s">
        <v>285</v>
      </c>
      <c r="H33" s="167" t="s">
        <v>285</v>
      </c>
      <c r="I33" s="167" t="s">
        <v>285</v>
      </c>
      <c r="J33" s="167" t="s">
        <v>285</v>
      </c>
    </row>
    <row r="34" spans="1:10" s="130" customFormat="1" ht="139.5" x14ac:dyDescent="0.35">
      <c r="A34" s="165" t="s">
        <v>143</v>
      </c>
      <c r="B34" s="166" t="s">
        <v>235</v>
      </c>
      <c r="C34" s="168" t="s">
        <v>284</v>
      </c>
      <c r="D34" s="167" t="s">
        <v>285</v>
      </c>
      <c r="E34" s="167" t="s">
        <v>285</v>
      </c>
      <c r="F34" s="167" t="s">
        <v>285</v>
      </c>
      <c r="G34" s="167" t="s">
        <v>285</v>
      </c>
      <c r="H34" s="167" t="s">
        <v>285</v>
      </c>
      <c r="I34" s="167" t="s">
        <v>285</v>
      </c>
      <c r="J34" s="167" t="s">
        <v>285</v>
      </c>
    </row>
    <row r="35" spans="1:10" s="130" customFormat="1" ht="108.5" x14ac:dyDescent="0.35">
      <c r="A35" s="165" t="s">
        <v>143</v>
      </c>
      <c r="B35" s="166" t="s">
        <v>236</v>
      </c>
      <c r="C35" s="168" t="s">
        <v>284</v>
      </c>
      <c r="D35" s="167" t="s">
        <v>285</v>
      </c>
      <c r="E35" s="167" t="s">
        <v>285</v>
      </c>
      <c r="F35" s="167" t="s">
        <v>285</v>
      </c>
      <c r="G35" s="167" t="s">
        <v>285</v>
      </c>
      <c r="H35" s="167" t="s">
        <v>285</v>
      </c>
      <c r="I35" s="167" t="s">
        <v>285</v>
      </c>
      <c r="J35" s="167" t="s">
        <v>285</v>
      </c>
    </row>
    <row r="36" spans="1:10" s="130" customFormat="1" ht="124" x14ac:dyDescent="0.35">
      <c r="A36" s="165" t="s">
        <v>143</v>
      </c>
      <c r="B36" s="166" t="s">
        <v>237</v>
      </c>
      <c r="C36" s="168" t="s">
        <v>284</v>
      </c>
      <c r="D36" s="167" t="s">
        <v>285</v>
      </c>
      <c r="E36" s="167" t="s">
        <v>285</v>
      </c>
      <c r="F36" s="167" t="s">
        <v>285</v>
      </c>
      <c r="G36" s="167" t="s">
        <v>285</v>
      </c>
      <c r="H36" s="167" t="s">
        <v>285</v>
      </c>
      <c r="I36" s="167" t="s">
        <v>285</v>
      </c>
      <c r="J36" s="167" t="s">
        <v>285</v>
      </c>
    </row>
    <row r="37" spans="1:10" s="130" customFormat="1" ht="46.5" x14ac:dyDescent="0.35">
      <c r="A37" s="165" t="s">
        <v>144</v>
      </c>
      <c r="B37" s="166" t="s">
        <v>234</v>
      </c>
      <c r="C37" s="168" t="s">
        <v>284</v>
      </c>
      <c r="D37" s="167" t="s">
        <v>285</v>
      </c>
      <c r="E37" s="167" t="s">
        <v>285</v>
      </c>
      <c r="F37" s="167" t="s">
        <v>285</v>
      </c>
      <c r="G37" s="167" t="s">
        <v>285</v>
      </c>
      <c r="H37" s="167" t="s">
        <v>285</v>
      </c>
      <c r="I37" s="167" t="s">
        <v>285</v>
      </c>
      <c r="J37" s="167" t="s">
        <v>285</v>
      </c>
    </row>
    <row r="38" spans="1:10" s="130" customFormat="1" ht="139.5" x14ac:dyDescent="0.35">
      <c r="A38" s="165" t="s">
        <v>144</v>
      </c>
      <c r="B38" s="166" t="s">
        <v>235</v>
      </c>
      <c r="C38" s="168" t="s">
        <v>284</v>
      </c>
      <c r="D38" s="167" t="s">
        <v>285</v>
      </c>
      <c r="E38" s="167" t="s">
        <v>285</v>
      </c>
      <c r="F38" s="167" t="s">
        <v>285</v>
      </c>
      <c r="G38" s="167" t="s">
        <v>285</v>
      </c>
      <c r="H38" s="167" t="s">
        <v>285</v>
      </c>
      <c r="I38" s="167" t="s">
        <v>285</v>
      </c>
      <c r="J38" s="167" t="s">
        <v>285</v>
      </c>
    </row>
    <row r="39" spans="1:10" s="130" customFormat="1" ht="108.5" x14ac:dyDescent="0.35">
      <c r="A39" s="165" t="s">
        <v>144</v>
      </c>
      <c r="B39" s="166" t="s">
        <v>236</v>
      </c>
      <c r="C39" s="168" t="s">
        <v>284</v>
      </c>
      <c r="D39" s="167" t="s">
        <v>285</v>
      </c>
      <c r="E39" s="167" t="s">
        <v>285</v>
      </c>
      <c r="F39" s="167" t="s">
        <v>285</v>
      </c>
      <c r="G39" s="167" t="s">
        <v>285</v>
      </c>
      <c r="H39" s="167" t="s">
        <v>285</v>
      </c>
      <c r="I39" s="167" t="s">
        <v>285</v>
      </c>
      <c r="J39" s="167" t="s">
        <v>285</v>
      </c>
    </row>
    <row r="40" spans="1:10" s="130" customFormat="1" ht="124" x14ac:dyDescent="0.35">
      <c r="A40" s="165" t="s">
        <v>144</v>
      </c>
      <c r="B40" s="166" t="s">
        <v>238</v>
      </c>
      <c r="C40" s="168" t="s">
        <v>284</v>
      </c>
      <c r="D40" s="167" t="s">
        <v>285</v>
      </c>
      <c r="E40" s="167" t="s">
        <v>285</v>
      </c>
      <c r="F40" s="167" t="s">
        <v>285</v>
      </c>
      <c r="G40" s="167" t="s">
        <v>285</v>
      </c>
      <c r="H40" s="167" t="s">
        <v>285</v>
      </c>
      <c r="I40" s="167" t="s">
        <v>285</v>
      </c>
      <c r="J40" s="167" t="s">
        <v>285</v>
      </c>
    </row>
    <row r="41" spans="1:10" s="130" customFormat="1" ht="90" customHeight="1" x14ac:dyDescent="0.35">
      <c r="A41" s="165" t="s">
        <v>131</v>
      </c>
      <c r="B41" s="166" t="s">
        <v>239</v>
      </c>
      <c r="C41" s="168" t="s">
        <v>284</v>
      </c>
      <c r="D41" s="167" t="s">
        <v>285</v>
      </c>
      <c r="E41" s="167" t="s">
        <v>285</v>
      </c>
      <c r="F41" s="167" t="s">
        <v>285</v>
      </c>
      <c r="G41" s="167" t="s">
        <v>285</v>
      </c>
      <c r="H41" s="167" t="s">
        <v>285</v>
      </c>
      <c r="I41" s="167" t="s">
        <v>285</v>
      </c>
      <c r="J41" s="167" t="s">
        <v>285</v>
      </c>
    </row>
    <row r="42" spans="1:10" s="130" customFormat="1" ht="77.5" x14ac:dyDescent="0.35">
      <c r="A42" s="165" t="s">
        <v>240</v>
      </c>
      <c r="B42" s="166" t="s">
        <v>241</v>
      </c>
      <c r="C42" s="168" t="s">
        <v>284</v>
      </c>
      <c r="D42" s="167" t="s">
        <v>285</v>
      </c>
      <c r="E42" s="167" t="s">
        <v>285</v>
      </c>
      <c r="F42" s="167" t="s">
        <v>285</v>
      </c>
      <c r="G42" s="167" t="s">
        <v>285</v>
      </c>
      <c r="H42" s="167" t="s">
        <v>285</v>
      </c>
      <c r="I42" s="167" t="s">
        <v>285</v>
      </c>
      <c r="J42" s="167" t="s">
        <v>285</v>
      </c>
    </row>
    <row r="43" spans="1:10" s="130" customFormat="1" ht="93" x14ac:dyDescent="0.35">
      <c r="A43" s="165" t="s">
        <v>242</v>
      </c>
      <c r="B43" s="166" t="s">
        <v>243</v>
      </c>
      <c r="C43" s="168" t="s">
        <v>284</v>
      </c>
      <c r="D43" s="167" t="s">
        <v>285</v>
      </c>
      <c r="E43" s="167" t="s">
        <v>285</v>
      </c>
      <c r="F43" s="167" t="s">
        <v>285</v>
      </c>
      <c r="G43" s="167" t="s">
        <v>285</v>
      </c>
      <c r="H43" s="167" t="s">
        <v>285</v>
      </c>
      <c r="I43" s="167" t="s">
        <v>285</v>
      </c>
      <c r="J43" s="167" t="s">
        <v>285</v>
      </c>
    </row>
    <row r="44" spans="1:10" s="134" customFormat="1" ht="46.5" x14ac:dyDescent="0.35">
      <c r="A44" s="165" t="s">
        <v>132</v>
      </c>
      <c r="B44" s="166" t="s">
        <v>244</v>
      </c>
      <c r="C44" s="168" t="s">
        <v>284</v>
      </c>
      <c r="D44" s="168" t="s">
        <v>285</v>
      </c>
      <c r="E44" s="167">
        <f>SUM(E45,E48,E55,E64)</f>
        <v>3.55</v>
      </c>
      <c r="F44" s="167">
        <f>SUM(F45,F48,F55,F64)</f>
        <v>-0.12616199459230273</v>
      </c>
      <c r="G44" s="168" t="s">
        <v>285</v>
      </c>
      <c r="H44" s="168" t="s">
        <v>285</v>
      </c>
      <c r="I44" s="168" t="s">
        <v>285</v>
      </c>
      <c r="J44" s="168" t="s">
        <v>285</v>
      </c>
    </row>
    <row r="45" spans="1:10" s="134" customFormat="1" ht="77.5" x14ac:dyDescent="0.35">
      <c r="A45" s="165" t="s">
        <v>145</v>
      </c>
      <c r="B45" s="166" t="s">
        <v>245</v>
      </c>
      <c r="C45" s="168" t="s">
        <v>284</v>
      </c>
      <c r="D45" s="168" t="s">
        <v>285</v>
      </c>
      <c r="E45" s="168" t="s">
        <v>285</v>
      </c>
      <c r="F45" s="168" t="s">
        <v>285</v>
      </c>
      <c r="G45" s="168" t="s">
        <v>285</v>
      </c>
      <c r="H45" s="168" t="s">
        <v>285</v>
      </c>
      <c r="I45" s="168" t="s">
        <v>285</v>
      </c>
      <c r="J45" s="168" t="s">
        <v>285</v>
      </c>
    </row>
    <row r="46" spans="1:10" s="134" customFormat="1" ht="31" x14ac:dyDescent="0.35">
      <c r="A46" s="165" t="s">
        <v>146</v>
      </c>
      <c r="B46" s="166" t="s">
        <v>246</v>
      </c>
      <c r="C46" s="168" t="s">
        <v>284</v>
      </c>
      <c r="D46" s="167" t="s">
        <v>285</v>
      </c>
      <c r="E46" s="167" t="s">
        <v>285</v>
      </c>
      <c r="F46" s="167" t="s">
        <v>285</v>
      </c>
      <c r="G46" s="167" t="s">
        <v>285</v>
      </c>
      <c r="H46" s="167" t="s">
        <v>285</v>
      </c>
      <c r="I46" s="167" t="s">
        <v>285</v>
      </c>
      <c r="J46" s="167" t="s">
        <v>285</v>
      </c>
    </row>
    <row r="47" spans="1:10" s="135" customFormat="1" ht="76.75" customHeight="1" x14ac:dyDescent="0.35">
      <c r="A47" s="165" t="s">
        <v>147</v>
      </c>
      <c r="B47" s="166" t="s">
        <v>247</v>
      </c>
      <c r="C47" s="168" t="s">
        <v>284</v>
      </c>
      <c r="D47" s="167" t="s">
        <v>285</v>
      </c>
      <c r="E47" s="167" t="s">
        <v>285</v>
      </c>
      <c r="F47" s="167" t="s">
        <v>285</v>
      </c>
      <c r="G47" s="167" t="s">
        <v>285</v>
      </c>
      <c r="H47" s="167" t="s">
        <v>285</v>
      </c>
      <c r="I47" s="167" t="s">
        <v>285</v>
      </c>
      <c r="J47" s="167" t="s">
        <v>285</v>
      </c>
    </row>
    <row r="48" spans="1:10" s="130" customFormat="1" ht="46.5" x14ac:dyDescent="0.35">
      <c r="A48" s="165" t="s">
        <v>148</v>
      </c>
      <c r="B48" s="166" t="s">
        <v>248</v>
      </c>
      <c r="C48" s="168" t="s">
        <v>284</v>
      </c>
      <c r="D48" s="167" t="s">
        <v>285</v>
      </c>
      <c r="E48" s="167">
        <f>SUM(E49,E54)</f>
        <v>3.55</v>
      </c>
      <c r="F48" s="167">
        <f>SUM(F49,F54)</f>
        <v>-0.12616199459230273</v>
      </c>
      <c r="G48" s="167" t="s">
        <v>285</v>
      </c>
      <c r="H48" s="167" t="s">
        <v>285</v>
      </c>
      <c r="I48" s="167" t="s">
        <v>285</v>
      </c>
      <c r="J48" s="167" t="s">
        <v>285</v>
      </c>
    </row>
    <row r="49" spans="1:10" s="130" customFormat="1" ht="31" x14ac:dyDescent="0.35">
      <c r="A49" s="165" t="s">
        <v>249</v>
      </c>
      <c r="B49" s="166" t="s">
        <v>250</v>
      </c>
      <c r="C49" s="168" t="s">
        <v>284</v>
      </c>
      <c r="D49" s="167" t="s">
        <v>285</v>
      </c>
      <c r="E49" s="167">
        <f>SUM(E50:E53)</f>
        <v>3.55</v>
      </c>
      <c r="F49" s="167">
        <f>SUM(F50:F53)</f>
        <v>-0.12616199459230273</v>
      </c>
      <c r="G49" s="167" t="s">
        <v>285</v>
      </c>
      <c r="H49" s="167" t="s">
        <v>285</v>
      </c>
      <c r="I49" s="167" t="s">
        <v>285</v>
      </c>
      <c r="J49" s="167" t="s">
        <v>285</v>
      </c>
    </row>
    <row r="50" spans="1:10" s="130" customFormat="1" ht="50.4" customHeight="1" x14ac:dyDescent="0.35">
      <c r="A50" s="165" t="s">
        <v>249</v>
      </c>
      <c r="B50" s="169" t="s">
        <v>338</v>
      </c>
      <c r="C50" s="168" t="s">
        <v>339</v>
      </c>
      <c r="D50" s="167" t="s">
        <v>285</v>
      </c>
      <c r="E50" s="170">
        <v>0.52500000000000002</v>
      </c>
      <c r="F50" s="170">
        <v>-3.9634146341463401E-2</v>
      </c>
      <c r="G50" s="167" t="s">
        <v>285</v>
      </c>
      <c r="H50" s="167" t="s">
        <v>285</v>
      </c>
      <c r="I50" s="167" t="s">
        <v>285</v>
      </c>
      <c r="J50" s="167" t="s">
        <v>285</v>
      </c>
    </row>
    <row r="51" spans="1:10" s="130" customFormat="1" ht="52.25" customHeight="1" x14ac:dyDescent="0.35">
      <c r="A51" s="165" t="s">
        <v>249</v>
      </c>
      <c r="B51" s="169" t="s">
        <v>340</v>
      </c>
      <c r="C51" s="168" t="s">
        <v>341</v>
      </c>
      <c r="D51" s="167" t="s">
        <v>285</v>
      </c>
      <c r="E51" s="167">
        <v>0.52500000000000002</v>
      </c>
      <c r="F51" s="167">
        <v>-3.9634146341463401E-2</v>
      </c>
      <c r="G51" s="167" t="s">
        <v>285</v>
      </c>
      <c r="H51" s="167" t="s">
        <v>285</v>
      </c>
      <c r="I51" s="167" t="s">
        <v>285</v>
      </c>
      <c r="J51" s="167" t="s">
        <v>285</v>
      </c>
    </row>
    <row r="52" spans="1:10" s="130" customFormat="1" ht="31" x14ac:dyDescent="0.35">
      <c r="A52" s="165" t="s">
        <v>249</v>
      </c>
      <c r="B52" s="169" t="s">
        <v>348</v>
      </c>
      <c r="C52" s="168" t="s">
        <v>349</v>
      </c>
      <c r="D52" s="167" t="s">
        <v>285</v>
      </c>
      <c r="E52" s="167">
        <v>0.6</v>
      </c>
      <c r="F52" s="167">
        <v>-4.48275862068966E-2</v>
      </c>
      <c r="G52" s="167" t="s">
        <v>285</v>
      </c>
      <c r="H52" s="167" t="s">
        <v>285</v>
      </c>
      <c r="I52" s="167" t="s">
        <v>285</v>
      </c>
      <c r="J52" s="167" t="s">
        <v>285</v>
      </c>
    </row>
    <row r="53" spans="1:10" s="130" customFormat="1" ht="31" x14ac:dyDescent="0.35">
      <c r="A53" s="165" t="s">
        <v>249</v>
      </c>
      <c r="B53" s="169" t="s">
        <v>350</v>
      </c>
      <c r="C53" s="168" t="s">
        <v>351</v>
      </c>
      <c r="D53" s="167" t="s">
        <v>285</v>
      </c>
      <c r="E53" s="167">
        <v>1.9</v>
      </c>
      <c r="F53" s="167">
        <v>-2.0661157024793402E-3</v>
      </c>
      <c r="G53" s="167" t="s">
        <v>285</v>
      </c>
      <c r="H53" s="167" t="s">
        <v>285</v>
      </c>
      <c r="I53" s="167" t="s">
        <v>285</v>
      </c>
      <c r="J53" s="167" t="s">
        <v>285</v>
      </c>
    </row>
    <row r="54" spans="1:10" s="130" customFormat="1" ht="46.5" x14ac:dyDescent="0.35">
      <c r="A54" s="165" t="s">
        <v>251</v>
      </c>
      <c r="B54" s="166" t="s">
        <v>252</v>
      </c>
      <c r="C54" s="168" t="s">
        <v>284</v>
      </c>
      <c r="D54" s="167" t="s">
        <v>285</v>
      </c>
      <c r="E54" s="168" t="s">
        <v>285</v>
      </c>
      <c r="F54" s="168" t="s">
        <v>285</v>
      </c>
      <c r="G54" s="167" t="s">
        <v>285</v>
      </c>
      <c r="H54" s="167" t="s">
        <v>285</v>
      </c>
      <c r="I54" s="167" t="s">
        <v>285</v>
      </c>
      <c r="J54" s="167" t="s">
        <v>285</v>
      </c>
    </row>
    <row r="55" spans="1:10" s="130" customFormat="1" ht="46.5" x14ac:dyDescent="0.35">
      <c r="A55" s="165" t="s">
        <v>149</v>
      </c>
      <c r="B55" s="166" t="s">
        <v>253</v>
      </c>
      <c r="C55" s="168" t="s">
        <v>284</v>
      </c>
      <c r="D55" s="167" t="s">
        <v>285</v>
      </c>
      <c r="E55" s="168" t="s">
        <v>285</v>
      </c>
      <c r="F55" s="168" t="s">
        <v>285</v>
      </c>
      <c r="G55" s="167" t="s">
        <v>285</v>
      </c>
      <c r="H55" s="167" t="s">
        <v>285</v>
      </c>
      <c r="I55" s="167" t="s">
        <v>285</v>
      </c>
      <c r="J55" s="167" t="s">
        <v>285</v>
      </c>
    </row>
    <row r="56" spans="1:10" s="130" customFormat="1" ht="46.5" x14ac:dyDescent="0.35">
      <c r="A56" s="165" t="s">
        <v>150</v>
      </c>
      <c r="B56" s="166" t="s">
        <v>254</v>
      </c>
      <c r="C56" s="168" t="s">
        <v>284</v>
      </c>
      <c r="D56" s="167" t="s">
        <v>285</v>
      </c>
      <c r="E56" s="167" t="s">
        <v>285</v>
      </c>
      <c r="F56" s="167" t="s">
        <v>285</v>
      </c>
      <c r="G56" s="167" t="s">
        <v>285</v>
      </c>
      <c r="H56" s="167" t="s">
        <v>285</v>
      </c>
      <c r="I56" s="167" t="s">
        <v>285</v>
      </c>
      <c r="J56" s="167" t="s">
        <v>285</v>
      </c>
    </row>
    <row r="57" spans="1:10" s="130" customFormat="1" ht="46.5" x14ac:dyDescent="0.35">
      <c r="A57" s="165" t="s">
        <v>151</v>
      </c>
      <c r="B57" s="166" t="s">
        <v>255</v>
      </c>
      <c r="C57" s="168" t="s">
        <v>284</v>
      </c>
      <c r="D57" s="167" t="s">
        <v>285</v>
      </c>
      <c r="E57" s="167" t="s">
        <v>285</v>
      </c>
      <c r="F57" s="167" t="s">
        <v>285</v>
      </c>
      <c r="G57" s="167" t="s">
        <v>285</v>
      </c>
      <c r="H57" s="167" t="s">
        <v>285</v>
      </c>
      <c r="I57" s="167" t="s">
        <v>285</v>
      </c>
      <c r="J57" s="167" t="s">
        <v>285</v>
      </c>
    </row>
    <row r="58" spans="1:10" s="130" customFormat="1" ht="46.5" x14ac:dyDescent="0.35">
      <c r="A58" s="165" t="s">
        <v>256</v>
      </c>
      <c r="B58" s="166" t="s">
        <v>257</v>
      </c>
      <c r="C58" s="168" t="s">
        <v>284</v>
      </c>
      <c r="D58" s="167" t="s">
        <v>285</v>
      </c>
      <c r="E58" s="167" t="s">
        <v>285</v>
      </c>
      <c r="F58" s="167" t="s">
        <v>285</v>
      </c>
      <c r="G58" s="167" t="s">
        <v>285</v>
      </c>
      <c r="H58" s="167" t="s">
        <v>285</v>
      </c>
      <c r="I58" s="167" t="s">
        <v>285</v>
      </c>
      <c r="J58" s="167" t="s">
        <v>285</v>
      </c>
    </row>
    <row r="59" spans="1:10" s="130" customFormat="1" ht="46.5" x14ac:dyDescent="0.35">
      <c r="A59" s="165" t="s">
        <v>258</v>
      </c>
      <c r="B59" s="166" t="s">
        <v>259</v>
      </c>
      <c r="C59" s="168" t="s">
        <v>284</v>
      </c>
      <c r="D59" s="167" t="s">
        <v>285</v>
      </c>
      <c r="E59" s="167" t="s">
        <v>285</v>
      </c>
      <c r="F59" s="167" t="s">
        <v>285</v>
      </c>
      <c r="G59" s="167" t="s">
        <v>285</v>
      </c>
      <c r="H59" s="167" t="s">
        <v>285</v>
      </c>
      <c r="I59" s="167" t="s">
        <v>285</v>
      </c>
      <c r="J59" s="167" t="s">
        <v>285</v>
      </c>
    </row>
    <row r="60" spans="1:10" s="130" customFormat="1" ht="62" x14ac:dyDescent="0.35">
      <c r="A60" s="165" t="s">
        <v>260</v>
      </c>
      <c r="B60" s="166" t="s">
        <v>261</v>
      </c>
      <c r="C60" s="168" t="s">
        <v>284</v>
      </c>
      <c r="D60" s="168" t="s">
        <v>285</v>
      </c>
      <c r="E60" s="168" t="s">
        <v>285</v>
      </c>
      <c r="F60" s="168" t="s">
        <v>285</v>
      </c>
      <c r="G60" s="167" t="s">
        <v>285</v>
      </c>
      <c r="H60" s="167" t="s">
        <v>285</v>
      </c>
      <c r="I60" s="167" t="s">
        <v>285</v>
      </c>
      <c r="J60" s="167" t="s">
        <v>285</v>
      </c>
    </row>
    <row r="61" spans="1:10" s="130" customFormat="1" ht="62" x14ac:dyDescent="0.35">
      <c r="A61" s="165" t="s">
        <v>262</v>
      </c>
      <c r="B61" s="166" t="s">
        <v>263</v>
      </c>
      <c r="C61" s="168" t="s">
        <v>284</v>
      </c>
      <c r="D61" s="168" t="s">
        <v>285</v>
      </c>
      <c r="E61" s="168" t="s">
        <v>285</v>
      </c>
      <c r="F61" s="168" t="s">
        <v>285</v>
      </c>
      <c r="G61" s="168" t="s">
        <v>285</v>
      </c>
      <c r="H61" s="168" t="s">
        <v>285</v>
      </c>
      <c r="I61" s="168" t="s">
        <v>285</v>
      </c>
      <c r="J61" s="168" t="s">
        <v>285</v>
      </c>
    </row>
    <row r="62" spans="1:10" s="130" customFormat="1" ht="62" x14ac:dyDescent="0.35">
      <c r="A62" s="165" t="s">
        <v>264</v>
      </c>
      <c r="B62" s="166" t="s">
        <v>265</v>
      </c>
      <c r="C62" s="168" t="s">
        <v>284</v>
      </c>
      <c r="D62" s="168" t="s">
        <v>285</v>
      </c>
      <c r="E62" s="168" t="s">
        <v>285</v>
      </c>
      <c r="F62" s="168" t="s">
        <v>285</v>
      </c>
      <c r="G62" s="168" t="s">
        <v>285</v>
      </c>
      <c r="H62" s="168" t="s">
        <v>285</v>
      </c>
      <c r="I62" s="168" t="s">
        <v>285</v>
      </c>
      <c r="J62" s="168" t="s">
        <v>285</v>
      </c>
    </row>
    <row r="63" spans="1:10" s="130" customFormat="1" ht="62" x14ac:dyDescent="0.35">
      <c r="A63" s="165" t="s">
        <v>266</v>
      </c>
      <c r="B63" s="166" t="s">
        <v>267</v>
      </c>
      <c r="C63" s="168" t="s">
        <v>284</v>
      </c>
      <c r="D63" s="168" t="s">
        <v>285</v>
      </c>
      <c r="E63" s="168" t="s">
        <v>285</v>
      </c>
      <c r="F63" s="168" t="s">
        <v>285</v>
      </c>
      <c r="G63" s="168" t="s">
        <v>285</v>
      </c>
      <c r="H63" s="168" t="s">
        <v>285</v>
      </c>
      <c r="I63" s="168" t="s">
        <v>285</v>
      </c>
      <c r="J63" s="168" t="s">
        <v>285</v>
      </c>
    </row>
    <row r="64" spans="1:10" s="130" customFormat="1" ht="62" x14ac:dyDescent="0.35">
      <c r="A64" s="165" t="s">
        <v>268</v>
      </c>
      <c r="B64" s="166" t="s">
        <v>269</v>
      </c>
      <c r="C64" s="168" t="s">
        <v>284</v>
      </c>
      <c r="D64" s="168" t="s">
        <v>285</v>
      </c>
      <c r="E64" s="168" t="s">
        <v>285</v>
      </c>
      <c r="F64" s="168" t="s">
        <v>285</v>
      </c>
      <c r="G64" s="168" t="s">
        <v>285</v>
      </c>
      <c r="H64" s="168" t="s">
        <v>285</v>
      </c>
      <c r="I64" s="168" t="s">
        <v>285</v>
      </c>
      <c r="J64" s="168" t="s">
        <v>285</v>
      </c>
    </row>
    <row r="65" spans="1:10" s="130" customFormat="1" ht="31" x14ac:dyDescent="0.35">
      <c r="A65" s="165" t="s">
        <v>270</v>
      </c>
      <c r="B65" s="166" t="s">
        <v>271</v>
      </c>
      <c r="C65" s="168" t="s">
        <v>284</v>
      </c>
      <c r="D65" s="168" t="s">
        <v>285</v>
      </c>
      <c r="E65" s="168" t="s">
        <v>285</v>
      </c>
      <c r="F65" s="168" t="s">
        <v>285</v>
      </c>
      <c r="G65" s="168" t="s">
        <v>285</v>
      </c>
      <c r="H65" s="168" t="s">
        <v>285</v>
      </c>
      <c r="I65" s="168" t="s">
        <v>285</v>
      </c>
      <c r="J65" s="168" t="s">
        <v>285</v>
      </c>
    </row>
    <row r="66" spans="1:10" s="130" customFormat="1" ht="46.5" x14ac:dyDescent="0.35">
      <c r="A66" s="165" t="s">
        <v>272</v>
      </c>
      <c r="B66" s="166" t="s">
        <v>273</v>
      </c>
      <c r="C66" s="168" t="s">
        <v>284</v>
      </c>
      <c r="D66" s="168" t="s">
        <v>285</v>
      </c>
      <c r="E66" s="168" t="s">
        <v>285</v>
      </c>
      <c r="F66" s="168" t="s">
        <v>285</v>
      </c>
      <c r="G66" s="168" t="s">
        <v>285</v>
      </c>
      <c r="H66" s="168" t="s">
        <v>285</v>
      </c>
      <c r="I66" s="168" t="s">
        <v>285</v>
      </c>
      <c r="J66" s="168" t="s">
        <v>285</v>
      </c>
    </row>
    <row r="67" spans="1:10" s="134" customFormat="1" ht="93" x14ac:dyDescent="0.35">
      <c r="A67" s="165" t="s">
        <v>152</v>
      </c>
      <c r="B67" s="166" t="s">
        <v>274</v>
      </c>
      <c r="C67" s="168" t="s">
        <v>284</v>
      </c>
      <c r="D67" s="168" t="s">
        <v>285</v>
      </c>
      <c r="E67" s="168" t="s">
        <v>285</v>
      </c>
      <c r="F67" s="168" t="s">
        <v>285</v>
      </c>
      <c r="G67" s="168" t="s">
        <v>285</v>
      </c>
      <c r="H67" s="168" t="s">
        <v>285</v>
      </c>
      <c r="I67" s="168" t="s">
        <v>285</v>
      </c>
      <c r="J67" s="168" t="s">
        <v>285</v>
      </c>
    </row>
    <row r="68" spans="1:10" s="134" customFormat="1" ht="77.5" x14ac:dyDescent="0.35">
      <c r="A68" s="165" t="s">
        <v>275</v>
      </c>
      <c r="B68" s="166" t="s">
        <v>276</v>
      </c>
      <c r="C68" s="168" t="s">
        <v>284</v>
      </c>
      <c r="D68" s="167" t="s">
        <v>285</v>
      </c>
      <c r="E68" s="167" t="s">
        <v>285</v>
      </c>
      <c r="F68" s="167" t="s">
        <v>285</v>
      </c>
      <c r="G68" s="167" t="s">
        <v>285</v>
      </c>
      <c r="H68" s="167" t="s">
        <v>285</v>
      </c>
      <c r="I68" s="167" t="s">
        <v>285</v>
      </c>
      <c r="J68" s="167" t="s">
        <v>285</v>
      </c>
    </row>
    <row r="69" spans="1:10" s="130" customFormat="1" ht="77.5" x14ac:dyDescent="0.35">
      <c r="A69" s="165" t="s">
        <v>277</v>
      </c>
      <c r="B69" s="166" t="s">
        <v>278</v>
      </c>
      <c r="C69" s="168" t="s">
        <v>284</v>
      </c>
      <c r="D69" s="167" t="s">
        <v>285</v>
      </c>
      <c r="E69" s="167" t="s">
        <v>285</v>
      </c>
      <c r="F69" s="167" t="s">
        <v>285</v>
      </c>
      <c r="G69" s="167" t="s">
        <v>285</v>
      </c>
      <c r="H69" s="167" t="s">
        <v>285</v>
      </c>
      <c r="I69" s="167" t="s">
        <v>285</v>
      </c>
      <c r="J69" s="167" t="s">
        <v>285</v>
      </c>
    </row>
    <row r="70" spans="1:10" s="130" customFormat="1" ht="46.5" x14ac:dyDescent="0.35">
      <c r="A70" s="165" t="s">
        <v>153</v>
      </c>
      <c r="B70" s="166" t="s">
        <v>279</v>
      </c>
      <c r="C70" s="168" t="s">
        <v>284</v>
      </c>
      <c r="D70" s="167" t="s">
        <v>285</v>
      </c>
      <c r="E70" s="167" t="s">
        <v>285</v>
      </c>
      <c r="F70" s="167" t="s">
        <v>285</v>
      </c>
      <c r="G70" s="167" t="s">
        <v>285</v>
      </c>
      <c r="H70" s="167" t="s">
        <v>285</v>
      </c>
      <c r="I70" s="167" t="s">
        <v>285</v>
      </c>
      <c r="J70" s="167" t="s">
        <v>285</v>
      </c>
    </row>
    <row r="71" spans="1:10" ht="46.5" x14ac:dyDescent="0.25">
      <c r="A71" s="165" t="s">
        <v>280</v>
      </c>
      <c r="B71" s="166" t="s">
        <v>281</v>
      </c>
      <c r="C71" s="168" t="s">
        <v>284</v>
      </c>
      <c r="D71" s="167" t="s">
        <v>285</v>
      </c>
      <c r="E71" s="167" t="s">
        <v>285</v>
      </c>
      <c r="F71" s="167" t="s">
        <v>285</v>
      </c>
      <c r="G71" s="167" t="s">
        <v>285</v>
      </c>
      <c r="H71" s="167" t="s">
        <v>285</v>
      </c>
      <c r="I71" s="167" t="s">
        <v>285</v>
      </c>
      <c r="J71" s="167" t="s">
        <v>285</v>
      </c>
    </row>
    <row r="72" spans="1:10" ht="31" x14ac:dyDescent="0.25">
      <c r="A72" s="165" t="s">
        <v>282</v>
      </c>
      <c r="B72" s="166" t="s">
        <v>283</v>
      </c>
      <c r="C72" s="168" t="s">
        <v>284</v>
      </c>
      <c r="D72" s="167" t="s">
        <v>285</v>
      </c>
      <c r="E72" s="167" t="s">
        <v>285</v>
      </c>
      <c r="F72" s="167" t="s">
        <v>285</v>
      </c>
      <c r="G72" s="167" t="s">
        <v>285</v>
      </c>
      <c r="H72" s="167" t="s">
        <v>285</v>
      </c>
      <c r="I72" s="167" t="s">
        <v>285</v>
      </c>
      <c r="J72" s="167" t="s">
        <v>285</v>
      </c>
    </row>
    <row r="73" spans="1:10" ht="27" customHeight="1" x14ac:dyDescent="0.25"/>
    <row r="74" spans="1:10" ht="121.25" customHeight="1" x14ac:dyDescent="0.25"/>
    <row r="75" spans="1:10" ht="115.5" customHeight="1" x14ac:dyDescent="0.55000000000000004">
      <c r="A75" s="214" t="s">
        <v>374</v>
      </c>
      <c r="B75" s="215"/>
      <c r="C75" s="215"/>
      <c r="D75" s="215"/>
      <c r="E75" s="215"/>
      <c r="F75" s="215"/>
      <c r="G75" s="215"/>
      <c r="H75" s="215"/>
      <c r="I75" s="215"/>
      <c r="J75" s="215"/>
    </row>
  </sheetData>
  <mergeCells count="10">
    <mergeCell ref="A9:J9"/>
    <mergeCell ref="A75:J75"/>
    <mergeCell ref="A5:J5"/>
    <mergeCell ref="A6:J6"/>
    <mergeCell ref="A7:J7"/>
    <mergeCell ref="A10:J10"/>
    <mergeCell ref="A12:A14"/>
    <mergeCell ref="B12:B14"/>
    <mergeCell ref="C12:C14"/>
    <mergeCell ref="D12:J12"/>
  </mergeCells>
  <pageMargins left="0.23622047244094491" right="0.23622047244094491" top="0.74803149606299213" bottom="0.62992125984251968" header="0.31496062992125984" footer="0.31496062992125984"/>
  <pageSetup paperSize="9" scale="44" fitToHeight="0" orientation="portrait" horizontalDpi="4294967295" verticalDpi="4294967295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O144"/>
  <sheetViews>
    <sheetView view="pageBreakPreview" zoomScale="55" zoomScaleNormal="100" zoomScaleSheetLayoutView="55" zoomScalePageLayoutView="40" workbookViewId="0">
      <selection activeCell="P3" sqref="P3"/>
    </sheetView>
  </sheetViews>
  <sheetFormatPr defaultColWidth="9" defaultRowHeight="15.5" x14ac:dyDescent="0.35"/>
  <cols>
    <col min="1" max="1" width="11.58203125" style="15" customWidth="1"/>
    <col min="2" max="2" width="42.5" style="15" customWidth="1"/>
    <col min="3" max="3" width="19.1640625" style="15" customWidth="1"/>
    <col min="4" max="4" width="17.58203125" style="15" customWidth="1"/>
    <col min="5" max="5" width="15.08203125" style="15" customWidth="1"/>
    <col min="6" max="6" width="10.4140625" style="15" customWidth="1"/>
    <col min="7" max="8" width="6" style="15" customWidth="1"/>
    <col min="9" max="9" width="7.4140625" style="15" customWidth="1"/>
    <col min="10" max="10" width="6" style="15" customWidth="1"/>
    <col min="11" max="11" width="6.08203125" style="15" customWidth="1"/>
    <col min="12" max="12" width="15.08203125" style="15" customWidth="1"/>
    <col min="13" max="13" width="8.5" style="15" customWidth="1"/>
    <col min="14" max="15" width="6" style="15" customWidth="1"/>
    <col min="16" max="16" width="8.08203125" style="15" customWidth="1"/>
    <col min="17" max="18" width="6" style="15" customWidth="1"/>
    <col min="19" max="19" width="16.4140625" style="15" customWidth="1"/>
    <col min="20" max="24" width="8.9140625" style="1" customWidth="1"/>
    <col min="25" max="25" width="7.1640625" style="1" bestFit="1" customWidth="1"/>
    <col min="26" max="26" width="8.9140625" style="22" customWidth="1"/>
    <col min="27" max="27" width="4.08203125" style="1" customWidth="1"/>
    <col min="28" max="28" width="3.6640625" style="1" customWidth="1"/>
    <col min="29" max="29" width="3.9140625" style="1" customWidth="1"/>
    <col min="30" max="30" width="4.5" style="1" customWidth="1"/>
    <col min="31" max="31" width="5" style="1" customWidth="1"/>
    <col min="32" max="32" width="5.5" style="1" customWidth="1"/>
    <col min="33" max="33" width="5.6640625" style="1" customWidth="1"/>
    <col min="34" max="34" width="5.5" style="1" customWidth="1"/>
    <col min="35" max="36" width="5" style="1" customWidth="1"/>
    <col min="37" max="37" width="12.9140625" style="1" customWidth="1"/>
    <col min="38" max="47" width="5" style="1" customWidth="1"/>
    <col min="48" max="16384" width="9" style="1"/>
  </cols>
  <sheetData>
    <row r="1" spans="1:67" ht="25.5" x14ac:dyDescent="0.35">
      <c r="P1" s="107" t="s">
        <v>329</v>
      </c>
      <c r="Q1" s="107"/>
      <c r="R1" s="107"/>
      <c r="S1" s="107"/>
      <c r="T1" s="107"/>
      <c r="U1" s="107"/>
      <c r="V1" s="107"/>
      <c r="X1" s="22"/>
      <c r="Z1" s="1"/>
    </row>
    <row r="2" spans="1:67" ht="25.5" x14ac:dyDescent="0.55000000000000004">
      <c r="P2" s="107" t="s">
        <v>324</v>
      </c>
      <c r="Q2" s="108"/>
      <c r="R2" s="108"/>
      <c r="S2" s="108"/>
      <c r="T2" s="108"/>
      <c r="U2" s="108"/>
      <c r="V2" s="108"/>
      <c r="X2" s="22"/>
      <c r="Z2" s="1"/>
    </row>
    <row r="3" spans="1:67" s="22" customFormat="1" ht="25.5" x14ac:dyDescent="0.55000000000000004">
      <c r="A3" s="11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07" t="s">
        <v>383</v>
      </c>
      <c r="Q3" s="108"/>
      <c r="R3" s="108"/>
      <c r="S3" s="108"/>
      <c r="T3" s="108"/>
      <c r="U3" s="108"/>
      <c r="V3" s="108"/>
    </row>
    <row r="4" spans="1:67" ht="14.4" customHeight="1" x14ac:dyDescent="0.4">
      <c r="M4" s="58"/>
      <c r="N4" s="58"/>
      <c r="O4" s="58"/>
      <c r="P4" s="58"/>
      <c r="Q4" s="58"/>
      <c r="R4" s="58"/>
      <c r="S4" s="59"/>
    </row>
    <row r="5" spans="1:67" x14ac:dyDescent="0.35">
      <c r="A5" s="217" t="s">
        <v>113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121"/>
    </row>
    <row r="6" spans="1:67" x14ac:dyDescent="0.35">
      <c r="A6" s="218" t="s">
        <v>193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126"/>
      <c r="AA6" s="126"/>
      <c r="AB6" s="126"/>
      <c r="AC6" s="126"/>
      <c r="AD6" s="126"/>
      <c r="AE6" s="126"/>
      <c r="AF6" s="126"/>
      <c r="AG6" s="126"/>
      <c r="AH6" s="126"/>
      <c r="AI6" s="126"/>
      <c r="AJ6" s="126"/>
      <c r="AK6" s="126"/>
      <c r="AL6" s="126"/>
      <c r="AM6" s="126"/>
      <c r="AN6" s="126"/>
      <c r="AO6" s="126"/>
      <c r="AP6" s="126"/>
      <c r="AQ6" s="126"/>
      <c r="AR6" s="126"/>
      <c r="AS6" s="126"/>
      <c r="AT6" s="126"/>
      <c r="AU6" s="126"/>
      <c r="AV6" s="126"/>
      <c r="AW6" s="126"/>
      <c r="AX6" s="126"/>
      <c r="AY6" s="126"/>
      <c r="AZ6" s="126"/>
      <c r="BA6" s="126"/>
      <c r="BB6" s="126"/>
      <c r="BC6" s="126"/>
      <c r="BD6" s="126"/>
      <c r="BE6" s="126"/>
      <c r="BF6" s="126"/>
      <c r="BG6" s="126"/>
      <c r="BH6" s="126"/>
      <c r="BI6" s="126"/>
      <c r="BJ6" s="126"/>
      <c r="BK6" s="126"/>
      <c r="BL6" s="126"/>
      <c r="BM6" s="126"/>
      <c r="BN6" s="126"/>
      <c r="BO6" s="126"/>
    </row>
    <row r="7" spans="1:67" s="20" customFormat="1" x14ac:dyDescent="0.3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24"/>
      <c r="P7" s="24"/>
      <c r="Q7" s="24"/>
      <c r="R7" s="24"/>
      <c r="S7" s="24"/>
      <c r="T7" s="15"/>
      <c r="U7" s="15"/>
      <c r="Z7" s="22"/>
    </row>
    <row r="8" spans="1:67" ht="18" x14ac:dyDescent="0.35">
      <c r="A8" s="197" t="s">
        <v>367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19"/>
      <c r="AA8" s="16"/>
      <c r="AB8" s="16"/>
      <c r="AC8" s="16"/>
      <c r="AD8" s="16"/>
      <c r="AE8" s="16"/>
      <c r="AF8" s="16"/>
    </row>
    <row r="9" spans="1:67" x14ac:dyDescent="0.35">
      <c r="A9" s="198" t="s">
        <v>120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20"/>
      <c r="AA9" s="17"/>
      <c r="AB9" s="17"/>
      <c r="AC9" s="17"/>
      <c r="AD9" s="17"/>
      <c r="AE9" s="17"/>
    </row>
    <row r="10" spans="1:67" ht="15.75" customHeight="1" x14ac:dyDescent="0.35">
      <c r="A10" s="222"/>
      <c r="B10" s="222"/>
      <c r="C10" s="222"/>
      <c r="D10" s="222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4"/>
      <c r="U10" s="4"/>
      <c r="V10" s="4"/>
      <c r="W10" s="4"/>
      <c r="X10" s="4"/>
      <c r="Y10" s="4"/>
      <c r="Z10" s="4"/>
      <c r="AA10" s="4"/>
      <c r="AB10" s="4"/>
      <c r="AC10" s="4"/>
    </row>
    <row r="11" spans="1:67" s="92" customFormat="1" ht="41" customHeight="1" x14ac:dyDescent="0.35">
      <c r="A11" s="221" t="s">
        <v>55</v>
      </c>
      <c r="B11" s="221" t="s">
        <v>17</v>
      </c>
      <c r="C11" s="221" t="s">
        <v>305</v>
      </c>
      <c r="D11" s="221" t="s">
        <v>101</v>
      </c>
      <c r="E11" s="221" t="s">
        <v>102</v>
      </c>
      <c r="F11" s="221"/>
      <c r="G11" s="221"/>
      <c r="H11" s="221"/>
      <c r="I11" s="221"/>
      <c r="J11" s="221"/>
      <c r="K11" s="221"/>
      <c r="L11" s="221"/>
      <c r="M11" s="221"/>
      <c r="N11" s="221"/>
      <c r="O11" s="221"/>
      <c r="P11" s="221"/>
      <c r="Q11" s="221"/>
      <c r="R11" s="221"/>
      <c r="S11" s="221"/>
      <c r="T11" s="221"/>
      <c r="U11" s="221"/>
      <c r="V11" s="221"/>
      <c r="W11" s="221"/>
      <c r="X11" s="221"/>
      <c r="Y11" s="221"/>
      <c r="Z11" s="123"/>
      <c r="AA11" s="91"/>
      <c r="AB11" s="91"/>
      <c r="AC11" s="91"/>
      <c r="AD11" s="91"/>
      <c r="AE11" s="91"/>
      <c r="AF11" s="91"/>
      <c r="AG11" s="91"/>
      <c r="AH11" s="91"/>
      <c r="AI11" s="91"/>
      <c r="AJ11" s="91"/>
      <c r="AK11" s="91"/>
    </row>
    <row r="12" spans="1:67" s="92" customFormat="1" ht="41" customHeight="1" x14ac:dyDescent="0.35">
      <c r="A12" s="221"/>
      <c r="B12" s="221"/>
      <c r="C12" s="221"/>
      <c r="D12" s="221"/>
      <c r="E12" s="221" t="s">
        <v>200</v>
      </c>
      <c r="F12" s="221"/>
      <c r="G12" s="221"/>
      <c r="H12" s="221"/>
      <c r="I12" s="221"/>
      <c r="J12" s="221"/>
      <c r="K12" s="221"/>
      <c r="L12" s="221" t="s">
        <v>192</v>
      </c>
      <c r="M12" s="221"/>
      <c r="N12" s="221"/>
      <c r="O12" s="221"/>
      <c r="P12" s="221"/>
      <c r="Q12" s="221"/>
      <c r="R12" s="221"/>
      <c r="S12" s="221" t="s">
        <v>299</v>
      </c>
      <c r="T12" s="221"/>
      <c r="U12" s="221"/>
      <c r="V12" s="221"/>
      <c r="W12" s="221"/>
      <c r="X12" s="221"/>
      <c r="Y12" s="221"/>
      <c r="Z12" s="123"/>
    </row>
    <row r="13" spans="1:67" s="92" customFormat="1" ht="41" customHeight="1" x14ac:dyDescent="0.35">
      <c r="A13" s="221"/>
      <c r="B13" s="221"/>
      <c r="C13" s="221"/>
      <c r="D13" s="221"/>
      <c r="E13" s="221" t="s">
        <v>112</v>
      </c>
      <c r="F13" s="221"/>
      <c r="G13" s="221"/>
      <c r="H13" s="221"/>
      <c r="I13" s="221"/>
      <c r="J13" s="221"/>
      <c r="K13" s="221"/>
      <c r="L13" s="221" t="s">
        <v>112</v>
      </c>
      <c r="M13" s="221"/>
      <c r="N13" s="221"/>
      <c r="O13" s="221"/>
      <c r="P13" s="221"/>
      <c r="Q13" s="221"/>
      <c r="R13" s="221"/>
      <c r="S13" s="221" t="s">
        <v>9</v>
      </c>
      <c r="T13" s="221"/>
      <c r="U13" s="221"/>
      <c r="V13" s="221"/>
      <c r="W13" s="221"/>
      <c r="X13" s="221"/>
      <c r="Y13" s="221"/>
      <c r="Z13" s="123"/>
    </row>
    <row r="14" spans="1:67" s="92" customFormat="1" ht="32.4" customHeight="1" x14ac:dyDescent="0.35">
      <c r="A14" s="221"/>
      <c r="B14" s="221"/>
      <c r="C14" s="221"/>
      <c r="D14" s="221" t="s">
        <v>106</v>
      </c>
      <c r="E14" s="149" t="s">
        <v>27</v>
      </c>
      <c r="F14" s="221" t="s">
        <v>26</v>
      </c>
      <c r="G14" s="221"/>
      <c r="H14" s="221"/>
      <c r="I14" s="221"/>
      <c r="J14" s="221"/>
      <c r="K14" s="221"/>
      <c r="L14" s="149" t="s">
        <v>27</v>
      </c>
      <c r="M14" s="221" t="s">
        <v>26</v>
      </c>
      <c r="N14" s="221"/>
      <c r="O14" s="221"/>
      <c r="P14" s="221"/>
      <c r="Q14" s="221"/>
      <c r="R14" s="221"/>
      <c r="S14" s="149" t="s">
        <v>27</v>
      </c>
      <c r="T14" s="221" t="s">
        <v>26</v>
      </c>
      <c r="U14" s="221"/>
      <c r="V14" s="221"/>
      <c r="W14" s="221"/>
      <c r="X14" s="221"/>
      <c r="Y14" s="221"/>
      <c r="Z14" s="123"/>
    </row>
    <row r="15" spans="1:67" s="92" customFormat="1" ht="93" customHeight="1" x14ac:dyDescent="0.35">
      <c r="A15" s="221"/>
      <c r="B15" s="221"/>
      <c r="C15" s="221"/>
      <c r="D15" s="221"/>
      <c r="E15" s="147" t="s">
        <v>11</v>
      </c>
      <c r="F15" s="147" t="s">
        <v>11</v>
      </c>
      <c r="G15" s="14" t="s">
        <v>201</v>
      </c>
      <c r="H15" s="14" t="s">
        <v>202</v>
      </c>
      <c r="I15" s="14" t="s">
        <v>203</v>
      </c>
      <c r="J15" s="14" t="s">
        <v>204</v>
      </c>
      <c r="K15" s="171" t="s">
        <v>356</v>
      </c>
      <c r="L15" s="147" t="s">
        <v>11</v>
      </c>
      <c r="M15" s="147" t="s">
        <v>11</v>
      </c>
      <c r="N15" s="14" t="s">
        <v>201</v>
      </c>
      <c r="O15" s="14" t="s">
        <v>202</v>
      </c>
      <c r="P15" s="14" t="s">
        <v>203</v>
      </c>
      <c r="Q15" s="14" t="s">
        <v>204</v>
      </c>
      <c r="R15" s="171" t="s">
        <v>356</v>
      </c>
      <c r="S15" s="147" t="s">
        <v>11</v>
      </c>
      <c r="T15" s="147" t="s">
        <v>11</v>
      </c>
      <c r="U15" s="14" t="s">
        <v>201</v>
      </c>
      <c r="V15" s="14" t="s">
        <v>202</v>
      </c>
      <c r="W15" s="14" t="s">
        <v>203</v>
      </c>
      <c r="X15" s="14" t="s">
        <v>204</v>
      </c>
      <c r="Y15" s="171" t="s">
        <v>356</v>
      </c>
      <c r="Z15" s="12"/>
    </row>
    <row r="16" spans="1:67" s="92" customFormat="1" x14ac:dyDescent="0.35">
      <c r="A16" s="149">
        <v>1</v>
      </c>
      <c r="B16" s="149">
        <v>2</v>
      </c>
      <c r="C16" s="149">
        <v>3</v>
      </c>
      <c r="D16" s="149">
        <v>4</v>
      </c>
      <c r="E16" s="93" t="s">
        <v>81</v>
      </c>
      <c r="F16" s="93" t="s">
        <v>82</v>
      </c>
      <c r="G16" s="93" t="s">
        <v>83</v>
      </c>
      <c r="H16" s="93" t="s">
        <v>84</v>
      </c>
      <c r="I16" s="93" t="s">
        <v>85</v>
      </c>
      <c r="J16" s="93" t="s">
        <v>86</v>
      </c>
      <c r="K16" s="93" t="s">
        <v>87</v>
      </c>
      <c r="L16" s="93" t="s">
        <v>88</v>
      </c>
      <c r="M16" s="93" t="s">
        <v>89</v>
      </c>
      <c r="N16" s="93" t="s">
        <v>90</v>
      </c>
      <c r="O16" s="93" t="s">
        <v>91</v>
      </c>
      <c r="P16" s="93" t="s">
        <v>92</v>
      </c>
      <c r="Q16" s="93" t="s">
        <v>93</v>
      </c>
      <c r="R16" s="93" t="s">
        <v>177</v>
      </c>
      <c r="S16" s="93" t="s">
        <v>94</v>
      </c>
      <c r="T16" s="93" t="s">
        <v>95</v>
      </c>
      <c r="U16" s="93" t="s">
        <v>96</v>
      </c>
      <c r="V16" s="93" t="s">
        <v>97</v>
      </c>
      <c r="W16" s="93" t="s">
        <v>98</v>
      </c>
      <c r="X16" s="93" t="s">
        <v>99</v>
      </c>
      <c r="Y16" s="93" t="s">
        <v>100</v>
      </c>
      <c r="Z16" s="124"/>
    </row>
    <row r="17" spans="1:26" s="94" customFormat="1" ht="31" x14ac:dyDescent="0.3">
      <c r="A17" s="173" t="s">
        <v>206</v>
      </c>
      <c r="B17" s="174" t="s">
        <v>207</v>
      </c>
      <c r="C17" s="173" t="s">
        <v>284</v>
      </c>
      <c r="D17" s="175">
        <f>D19</f>
        <v>8.4440840128520005</v>
      </c>
      <c r="E17" s="176" t="s">
        <v>285</v>
      </c>
      <c r="F17" s="175">
        <f>F19</f>
        <v>4.8595444560000001</v>
      </c>
      <c r="G17" s="176" t="s">
        <v>285</v>
      </c>
      <c r="H17" s="176" t="s">
        <v>285</v>
      </c>
      <c r="I17" s="175">
        <f>I19</f>
        <v>3.605</v>
      </c>
      <c r="J17" s="176" t="s">
        <v>285</v>
      </c>
      <c r="K17" s="177" t="str">
        <f>K19</f>
        <v>нд</v>
      </c>
      <c r="L17" s="176" t="s">
        <v>285</v>
      </c>
      <c r="M17" s="175">
        <f>M19</f>
        <v>3.584539556852</v>
      </c>
      <c r="N17" s="176" t="s">
        <v>285</v>
      </c>
      <c r="O17" s="176" t="s">
        <v>285</v>
      </c>
      <c r="P17" s="175">
        <f>P19</f>
        <v>3.55</v>
      </c>
      <c r="Q17" s="176" t="s">
        <v>285</v>
      </c>
      <c r="R17" s="177" t="str">
        <f>R19</f>
        <v>нд</v>
      </c>
      <c r="S17" s="176" t="s">
        <v>285</v>
      </c>
      <c r="T17" s="175">
        <f>T19</f>
        <v>8.4440840128520005</v>
      </c>
      <c r="U17" s="176" t="s">
        <v>285</v>
      </c>
      <c r="V17" s="176" t="s">
        <v>285</v>
      </c>
      <c r="W17" s="175">
        <f>W19</f>
        <v>7.1549999999999994</v>
      </c>
      <c r="X17" s="176" t="s">
        <v>285</v>
      </c>
      <c r="Y17" s="177" t="str">
        <f>Y19</f>
        <v>нд</v>
      </c>
      <c r="Z17" s="125"/>
    </row>
    <row r="18" spans="1:26" s="92" customFormat="1" ht="31.75" customHeight="1" x14ac:dyDescent="0.35">
      <c r="A18" s="173" t="s">
        <v>208</v>
      </c>
      <c r="B18" s="174" t="s">
        <v>209</v>
      </c>
      <c r="C18" s="173" t="s">
        <v>284</v>
      </c>
      <c r="D18" s="176" t="s">
        <v>285</v>
      </c>
      <c r="E18" s="176" t="s">
        <v>285</v>
      </c>
      <c r="F18" s="176" t="s">
        <v>285</v>
      </c>
      <c r="G18" s="176" t="s">
        <v>285</v>
      </c>
      <c r="H18" s="176" t="s">
        <v>285</v>
      </c>
      <c r="I18" s="176" t="s">
        <v>285</v>
      </c>
      <c r="J18" s="176" t="s">
        <v>285</v>
      </c>
      <c r="K18" s="178" t="s">
        <v>285</v>
      </c>
      <c r="L18" s="176" t="s">
        <v>285</v>
      </c>
      <c r="M18" s="176" t="s">
        <v>285</v>
      </c>
      <c r="N18" s="176" t="s">
        <v>285</v>
      </c>
      <c r="O18" s="176" t="s">
        <v>285</v>
      </c>
      <c r="P18" s="176" t="s">
        <v>285</v>
      </c>
      <c r="Q18" s="176" t="s">
        <v>285</v>
      </c>
      <c r="R18" s="178" t="s">
        <v>285</v>
      </c>
      <c r="S18" s="176" t="s">
        <v>285</v>
      </c>
      <c r="T18" s="176" t="s">
        <v>285</v>
      </c>
      <c r="U18" s="176" t="s">
        <v>285</v>
      </c>
      <c r="V18" s="176" t="s">
        <v>285</v>
      </c>
      <c r="W18" s="176" t="s">
        <v>285</v>
      </c>
      <c r="X18" s="176" t="s">
        <v>285</v>
      </c>
      <c r="Y18" s="178" t="s">
        <v>285</v>
      </c>
      <c r="Z18" s="40"/>
    </row>
    <row r="19" spans="1:26" s="95" customFormat="1" ht="31" x14ac:dyDescent="0.3">
      <c r="A19" s="173" t="s">
        <v>210</v>
      </c>
      <c r="B19" s="174" t="s">
        <v>211</v>
      </c>
      <c r="C19" s="173" t="s">
        <v>284</v>
      </c>
      <c r="D19" s="179">
        <f>D24</f>
        <v>8.4440840128520005</v>
      </c>
      <c r="E19" s="176" t="s">
        <v>285</v>
      </c>
      <c r="F19" s="179">
        <f>F24</f>
        <v>4.8595444560000001</v>
      </c>
      <c r="G19" s="176" t="s">
        <v>285</v>
      </c>
      <c r="H19" s="176" t="s">
        <v>285</v>
      </c>
      <c r="I19" s="179">
        <f>I24</f>
        <v>3.605</v>
      </c>
      <c r="J19" s="176" t="s">
        <v>285</v>
      </c>
      <c r="K19" s="178" t="str">
        <f>K24</f>
        <v>нд</v>
      </c>
      <c r="L19" s="176" t="s">
        <v>285</v>
      </c>
      <c r="M19" s="179">
        <f>M24</f>
        <v>3.584539556852</v>
      </c>
      <c r="N19" s="176" t="s">
        <v>285</v>
      </c>
      <c r="O19" s="176" t="s">
        <v>285</v>
      </c>
      <c r="P19" s="179">
        <f>P24</f>
        <v>3.55</v>
      </c>
      <c r="Q19" s="176" t="s">
        <v>285</v>
      </c>
      <c r="R19" s="178" t="str">
        <f>R24</f>
        <v>нд</v>
      </c>
      <c r="S19" s="176" t="s">
        <v>285</v>
      </c>
      <c r="T19" s="179">
        <f>T24</f>
        <v>8.4440840128520005</v>
      </c>
      <c r="U19" s="176" t="s">
        <v>285</v>
      </c>
      <c r="V19" s="176" t="s">
        <v>285</v>
      </c>
      <c r="W19" s="179">
        <f>W24</f>
        <v>7.1549999999999994</v>
      </c>
      <c r="X19" s="176" t="s">
        <v>285</v>
      </c>
      <c r="Y19" s="178" t="str">
        <f>Y24</f>
        <v>нд</v>
      </c>
      <c r="Z19" s="125"/>
    </row>
    <row r="20" spans="1:26" s="92" customFormat="1" ht="62" x14ac:dyDescent="0.35">
      <c r="A20" s="173" t="s">
        <v>212</v>
      </c>
      <c r="B20" s="174" t="s">
        <v>213</v>
      </c>
      <c r="C20" s="173" t="s">
        <v>284</v>
      </c>
      <c r="D20" s="176" t="s">
        <v>285</v>
      </c>
      <c r="E20" s="176" t="s">
        <v>285</v>
      </c>
      <c r="F20" s="176" t="s">
        <v>285</v>
      </c>
      <c r="G20" s="176" t="s">
        <v>285</v>
      </c>
      <c r="H20" s="176" t="s">
        <v>285</v>
      </c>
      <c r="I20" s="176" t="s">
        <v>285</v>
      </c>
      <c r="J20" s="176" t="s">
        <v>285</v>
      </c>
      <c r="K20" s="178" t="s">
        <v>285</v>
      </c>
      <c r="L20" s="176" t="s">
        <v>285</v>
      </c>
      <c r="M20" s="176" t="s">
        <v>285</v>
      </c>
      <c r="N20" s="176" t="s">
        <v>285</v>
      </c>
      <c r="O20" s="176" t="s">
        <v>285</v>
      </c>
      <c r="P20" s="176" t="s">
        <v>285</v>
      </c>
      <c r="Q20" s="176" t="s">
        <v>285</v>
      </c>
      <c r="R20" s="178" t="s">
        <v>285</v>
      </c>
      <c r="S20" s="176" t="s">
        <v>285</v>
      </c>
      <c r="T20" s="176" t="s">
        <v>285</v>
      </c>
      <c r="U20" s="176" t="s">
        <v>285</v>
      </c>
      <c r="V20" s="176" t="s">
        <v>285</v>
      </c>
      <c r="W20" s="176" t="s">
        <v>285</v>
      </c>
      <c r="X20" s="176" t="s">
        <v>285</v>
      </c>
      <c r="Y20" s="178" t="s">
        <v>285</v>
      </c>
      <c r="Z20" s="40"/>
    </row>
    <row r="21" spans="1:26" s="92" customFormat="1" ht="31" x14ac:dyDescent="0.35">
      <c r="A21" s="173" t="s">
        <v>214</v>
      </c>
      <c r="B21" s="174" t="s">
        <v>215</v>
      </c>
      <c r="C21" s="173" t="s">
        <v>284</v>
      </c>
      <c r="D21" s="176" t="s">
        <v>285</v>
      </c>
      <c r="E21" s="176" t="s">
        <v>285</v>
      </c>
      <c r="F21" s="176" t="s">
        <v>285</v>
      </c>
      <c r="G21" s="176" t="s">
        <v>285</v>
      </c>
      <c r="H21" s="176" t="s">
        <v>285</v>
      </c>
      <c r="I21" s="176" t="s">
        <v>285</v>
      </c>
      <c r="J21" s="176" t="s">
        <v>285</v>
      </c>
      <c r="K21" s="178" t="s">
        <v>285</v>
      </c>
      <c r="L21" s="176" t="s">
        <v>285</v>
      </c>
      <c r="M21" s="176" t="s">
        <v>285</v>
      </c>
      <c r="N21" s="176" t="s">
        <v>285</v>
      </c>
      <c r="O21" s="176" t="s">
        <v>285</v>
      </c>
      <c r="P21" s="176" t="s">
        <v>285</v>
      </c>
      <c r="Q21" s="176" t="s">
        <v>285</v>
      </c>
      <c r="R21" s="178" t="s">
        <v>285</v>
      </c>
      <c r="S21" s="176" t="s">
        <v>285</v>
      </c>
      <c r="T21" s="176" t="s">
        <v>285</v>
      </c>
      <c r="U21" s="176" t="s">
        <v>285</v>
      </c>
      <c r="V21" s="176" t="s">
        <v>285</v>
      </c>
      <c r="W21" s="176" t="s">
        <v>285</v>
      </c>
      <c r="X21" s="176" t="s">
        <v>285</v>
      </c>
      <c r="Y21" s="178" t="s">
        <v>285</v>
      </c>
      <c r="Z21" s="40"/>
    </row>
    <row r="22" spans="1:26" s="92" customFormat="1" ht="31" x14ac:dyDescent="0.35">
      <c r="A22" s="173" t="s">
        <v>216</v>
      </c>
      <c r="B22" s="174" t="s">
        <v>217</v>
      </c>
      <c r="C22" s="173" t="s">
        <v>284</v>
      </c>
      <c r="D22" s="176" t="s">
        <v>285</v>
      </c>
      <c r="E22" s="176" t="s">
        <v>285</v>
      </c>
      <c r="F22" s="176" t="s">
        <v>285</v>
      </c>
      <c r="G22" s="176" t="s">
        <v>285</v>
      </c>
      <c r="H22" s="176" t="s">
        <v>285</v>
      </c>
      <c r="I22" s="176" t="s">
        <v>285</v>
      </c>
      <c r="J22" s="176" t="s">
        <v>285</v>
      </c>
      <c r="K22" s="178" t="s">
        <v>285</v>
      </c>
      <c r="L22" s="176" t="s">
        <v>285</v>
      </c>
      <c r="M22" s="176" t="s">
        <v>285</v>
      </c>
      <c r="N22" s="176" t="s">
        <v>285</v>
      </c>
      <c r="O22" s="176" t="s">
        <v>285</v>
      </c>
      <c r="P22" s="176" t="s">
        <v>285</v>
      </c>
      <c r="Q22" s="176" t="s">
        <v>285</v>
      </c>
      <c r="R22" s="178" t="s">
        <v>285</v>
      </c>
      <c r="S22" s="176" t="s">
        <v>285</v>
      </c>
      <c r="T22" s="176" t="s">
        <v>285</v>
      </c>
      <c r="U22" s="176" t="s">
        <v>285</v>
      </c>
      <c r="V22" s="176" t="s">
        <v>285</v>
      </c>
      <c r="W22" s="176" t="s">
        <v>285</v>
      </c>
      <c r="X22" s="176" t="s">
        <v>285</v>
      </c>
      <c r="Y22" s="178" t="s">
        <v>285</v>
      </c>
      <c r="Z22" s="40"/>
    </row>
    <row r="23" spans="1:26" s="92" customFormat="1" ht="31.75" customHeight="1" x14ac:dyDescent="0.35">
      <c r="A23" s="173" t="s">
        <v>218</v>
      </c>
      <c r="B23" s="174" t="s">
        <v>219</v>
      </c>
      <c r="C23" s="173" t="s">
        <v>284</v>
      </c>
      <c r="D23" s="176" t="s">
        <v>285</v>
      </c>
      <c r="E23" s="176" t="s">
        <v>285</v>
      </c>
      <c r="F23" s="176" t="s">
        <v>285</v>
      </c>
      <c r="G23" s="176" t="s">
        <v>285</v>
      </c>
      <c r="H23" s="176" t="s">
        <v>285</v>
      </c>
      <c r="I23" s="176" t="s">
        <v>285</v>
      </c>
      <c r="J23" s="176" t="s">
        <v>285</v>
      </c>
      <c r="K23" s="178" t="s">
        <v>285</v>
      </c>
      <c r="L23" s="176" t="s">
        <v>285</v>
      </c>
      <c r="M23" s="176" t="s">
        <v>285</v>
      </c>
      <c r="N23" s="176" t="s">
        <v>285</v>
      </c>
      <c r="O23" s="176" t="s">
        <v>285</v>
      </c>
      <c r="P23" s="176" t="s">
        <v>285</v>
      </c>
      <c r="Q23" s="176" t="s">
        <v>285</v>
      </c>
      <c r="R23" s="178" t="s">
        <v>285</v>
      </c>
      <c r="S23" s="176" t="s">
        <v>285</v>
      </c>
      <c r="T23" s="176" t="s">
        <v>285</v>
      </c>
      <c r="U23" s="176" t="s">
        <v>285</v>
      </c>
      <c r="V23" s="176" t="s">
        <v>285</v>
      </c>
      <c r="W23" s="176" t="s">
        <v>285</v>
      </c>
      <c r="X23" s="176" t="s">
        <v>285</v>
      </c>
      <c r="Y23" s="178" t="s">
        <v>285</v>
      </c>
      <c r="Z23" s="40"/>
    </row>
    <row r="24" spans="1:26" s="92" customFormat="1" ht="31.75" customHeight="1" x14ac:dyDescent="0.35">
      <c r="A24" s="173" t="s">
        <v>220</v>
      </c>
      <c r="B24" s="174" t="s">
        <v>195</v>
      </c>
      <c r="C24" s="173" t="s">
        <v>284</v>
      </c>
      <c r="D24" s="179">
        <f>D45</f>
        <v>8.4440840128520005</v>
      </c>
      <c r="E24" s="176" t="s">
        <v>285</v>
      </c>
      <c r="F24" s="179">
        <f>F45</f>
        <v>4.8595444560000001</v>
      </c>
      <c r="G24" s="176" t="s">
        <v>285</v>
      </c>
      <c r="H24" s="176" t="s">
        <v>285</v>
      </c>
      <c r="I24" s="179">
        <f>I45</f>
        <v>3.605</v>
      </c>
      <c r="J24" s="176" t="s">
        <v>285</v>
      </c>
      <c r="K24" s="178" t="str">
        <f>K45</f>
        <v>нд</v>
      </c>
      <c r="L24" s="176" t="s">
        <v>285</v>
      </c>
      <c r="M24" s="179">
        <f>M45</f>
        <v>3.584539556852</v>
      </c>
      <c r="N24" s="176" t="s">
        <v>285</v>
      </c>
      <c r="O24" s="176" t="s">
        <v>285</v>
      </c>
      <c r="P24" s="179">
        <f>P45</f>
        <v>3.55</v>
      </c>
      <c r="Q24" s="176" t="s">
        <v>285</v>
      </c>
      <c r="R24" s="178" t="str">
        <f>R45</f>
        <v>нд</v>
      </c>
      <c r="S24" s="176" t="s">
        <v>285</v>
      </c>
      <c r="T24" s="179">
        <f>T45</f>
        <v>8.4440840128520005</v>
      </c>
      <c r="U24" s="176" t="s">
        <v>285</v>
      </c>
      <c r="V24" s="176" t="s">
        <v>285</v>
      </c>
      <c r="W24" s="179">
        <f>W45</f>
        <v>7.1549999999999994</v>
      </c>
      <c r="X24" s="176" t="s">
        <v>285</v>
      </c>
      <c r="Y24" s="178" t="str">
        <f>Y45</f>
        <v>нд</v>
      </c>
      <c r="Z24" s="40"/>
    </row>
    <row r="25" spans="1:26" s="92" customFormat="1" ht="31" x14ac:dyDescent="0.35">
      <c r="A25" s="173" t="s">
        <v>127</v>
      </c>
      <c r="B25" s="174" t="s">
        <v>221</v>
      </c>
      <c r="C25" s="173" t="s">
        <v>284</v>
      </c>
      <c r="D25" s="176" t="s">
        <v>285</v>
      </c>
      <c r="E25" s="176" t="s">
        <v>285</v>
      </c>
      <c r="F25" s="176" t="s">
        <v>285</v>
      </c>
      <c r="G25" s="176" t="s">
        <v>285</v>
      </c>
      <c r="H25" s="176" t="s">
        <v>285</v>
      </c>
      <c r="I25" s="176" t="s">
        <v>285</v>
      </c>
      <c r="J25" s="176" t="s">
        <v>285</v>
      </c>
      <c r="K25" s="178" t="s">
        <v>285</v>
      </c>
      <c r="L25" s="176" t="s">
        <v>285</v>
      </c>
      <c r="M25" s="176" t="s">
        <v>285</v>
      </c>
      <c r="N25" s="176" t="s">
        <v>285</v>
      </c>
      <c r="O25" s="176" t="s">
        <v>285</v>
      </c>
      <c r="P25" s="176" t="s">
        <v>285</v>
      </c>
      <c r="Q25" s="176" t="s">
        <v>285</v>
      </c>
      <c r="R25" s="178" t="s">
        <v>285</v>
      </c>
      <c r="S25" s="176" t="s">
        <v>285</v>
      </c>
      <c r="T25" s="176" t="s">
        <v>285</v>
      </c>
      <c r="U25" s="176" t="s">
        <v>285</v>
      </c>
      <c r="V25" s="176" t="s">
        <v>285</v>
      </c>
      <c r="W25" s="176" t="s">
        <v>285</v>
      </c>
      <c r="X25" s="176" t="s">
        <v>285</v>
      </c>
      <c r="Y25" s="178" t="s">
        <v>285</v>
      </c>
      <c r="Z25" s="40"/>
    </row>
    <row r="26" spans="1:26" s="92" customFormat="1" ht="46.5" x14ac:dyDescent="0.35">
      <c r="A26" s="173" t="s">
        <v>128</v>
      </c>
      <c r="B26" s="174" t="s">
        <v>222</v>
      </c>
      <c r="C26" s="173" t="s">
        <v>284</v>
      </c>
      <c r="D26" s="176" t="s">
        <v>285</v>
      </c>
      <c r="E26" s="176" t="s">
        <v>285</v>
      </c>
      <c r="F26" s="176" t="s">
        <v>285</v>
      </c>
      <c r="G26" s="176" t="s">
        <v>285</v>
      </c>
      <c r="H26" s="176" t="s">
        <v>285</v>
      </c>
      <c r="I26" s="176" t="s">
        <v>285</v>
      </c>
      <c r="J26" s="176" t="s">
        <v>285</v>
      </c>
      <c r="K26" s="178" t="s">
        <v>285</v>
      </c>
      <c r="L26" s="176" t="s">
        <v>285</v>
      </c>
      <c r="M26" s="176" t="s">
        <v>285</v>
      </c>
      <c r="N26" s="176" t="s">
        <v>285</v>
      </c>
      <c r="O26" s="176" t="s">
        <v>285</v>
      </c>
      <c r="P26" s="176" t="s">
        <v>285</v>
      </c>
      <c r="Q26" s="176" t="s">
        <v>285</v>
      </c>
      <c r="R26" s="178" t="s">
        <v>285</v>
      </c>
      <c r="S26" s="176" t="s">
        <v>285</v>
      </c>
      <c r="T26" s="176" t="s">
        <v>285</v>
      </c>
      <c r="U26" s="176" t="s">
        <v>285</v>
      </c>
      <c r="V26" s="176" t="s">
        <v>285</v>
      </c>
      <c r="W26" s="176" t="s">
        <v>285</v>
      </c>
      <c r="X26" s="176" t="s">
        <v>285</v>
      </c>
      <c r="Y26" s="178" t="s">
        <v>285</v>
      </c>
      <c r="Z26" s="40"/>
    </row>
    <row r="27" spans="1:26" s="92" customFormat="1" ht="62" x14ac:dyDescent="0.35">
      <c r="A27" s="173" t="s">
        <v>142</v>
      </c>
      <c r="B27" s="174" t="s">
        <v>223</v>
      </c>
      <c r="C27" s="173" t="s">
        <v>284</v>
      </c>
      <c r="D27" s="176" t="s">
        <v>285</v>
      </c>
      <c r="E27" s="176" t="s">
        <v>285</v>
      </c>
      <c r="F27" s="176" t="s">
        <v>285</v>
      </c>
      <c r="G27" s="176" t="s">
        <v>285</v>
      </c>
      <c r="H27" s="176" t="s">
        <v>285</v>
      </c>
      <c r="I27" s="176" t="s">
        <v>285</v>
      </c>
      <c r="J27" s="176" t="s">
        <v>285</v>
      </c>
      <c r="K27" s="178" t="s">
        <v>285</v>
      </c>
      <c r="L27" s="176" t="s">
        <v>285</v>
      </c>
      <c r="M27" s="176" t="s">
        <v>285</v>
      </c>
      <c r="N27" s="176" t="s">
        <v>285</v>
      </c>
      <c r="O27" s="176" t="s">
        <v>285</v>
      </c>
      <c r="P27" s="176" t="s">
        <v>285</v>
      </c>
      <c r="Q27" s="176" t="s">
        <v>285</v>
      </c>
      <c r="R27" s="178" t="s">
        <v>285</v>
      </c>
      <c r="S27" s="176" t="s">
        <v>285</v>
      </c>
      <c r="T27" s="176" t="s">
        <v>285</v>
      </c>
      <c r="U27" s="176" t="s">
        <v>285</v>
      </c>
      <c r="V27" s="176" t="s">
        <v>285</v>
      </c>
      <c r="W27" s="176" t="s">
        <v>285</v>
      </c>
      <c r="X27" s="176" t="s">
        <v>285</v>
      </c>
      <c r="Y27" s="178" t="s">
        <v>285</v>
      </c>
      <c r="Z27" s="40"/>
    </row>
    <row r="28" spans="1:26" s="92" customFormat="1" ht="62" x14ac:dyDescent="0.35">
      <c r="A28" s="173" t="s">
        <v>224</v>
      </c>
      <c r="B28" s="174" t="s">
        <v>225</v>
      </c>
      <c r="C28" s="173" t="s">
        <v>284</v>
      </c>
      <c r="D28" s="176" t="s">
        <v>285</v>
      </c>
      <c r="E28" s="176" t="s">
        <v>285</v>
      </c>
      <c r="F28" s="176" t="s">
        <v>285</v>
      </c>
      <c r="G28" s="176" t="s">
        <v>285</v>
      </c>
      <c r="H28" s="176" t="s">
        <v>285</v>
      </c>
      <c r="I28" s="176" t="s">
        <v>285</v>
      </c>
      <c r="J28" s="176" t="s">
        <v>285</v>
      </c>
      <c r="K28" s="178" t="s">
        <v>285</v>
      </c>
      <c r="L28" s="176" t="s">
        <v>285</v>
      </c>
      <c r="M28" s="176" t="s">
        <v>285</v>
      </c>
      <c r="N28" s="176" t="s">
        <v>285</v>
      </c>
      <c r="O28" s="176" t="s">
        <v>285</v>
      </c>
      <c r="P28" s="176" t="s">
        <v>285</v>
      </c>
      <c r="Q28" s="176" t="s">
        <v>285</v>
      </c>
      <c r="R28" s="178" t="s">
        <v>285</v>
      </c>
      <c r="S28" s="176" t="s">
        <v>285</v>
      </c>
      <c r="T28" s="176" t="s">
        <v>285</v>
      </c>
      <c r="U28" s="176" t="s">
        <v>285</v>
      </c>
      <c r="V28" s="176" t="s">
        <v>285</v>
      </c>
      <c r="W28" s="176" t="s">
        <v>285</v>
      </c>
      <c r="X28" s="176" t="s">
        <v>285</v>
      </c>
      <c r="Y28" s="178" t="s">
        <v>285</v>
      </c>
      <c r="Z28" s="40"/>
    </row>
    <row r="29" spans="1:26" s="92" customFormat="1" ht="46.5" x14ac:dyDescent="0.35">
      <c r="A29" s="173" t="s">
        <v>226</v>
      </c>
      <c r="B29" s="174" t="s">
        <v>227</v>
      </c>
      <c r="C29" s="173" t="s">
        <v>284</v>
      </c>
      <c r="D29" s="176" t="s">
        <v>285</v>
      </c>
      <c r="E29" s="176" t="s">
        <v>285</v>
      </c>
      <c r="F29" s="176" t="s">
        <v>285</v>
      </c>
      <c r="G29" s="176" t="s">
        <v>285</v>
      </c>
      <c r="H29" s="176" t="s">
        <v>285</v>
      </c>
      <c r="I29" s="176" t="s">
        <v>285</v>
      </c>
      <c r="J29" s="176" t="s">
        <v>285</v>
      </c>
      <c r="K29" s="178" t="s">
        <v>285</v>
      </c>
      <c r="L29" s="176" t="s">
        <v>285</v>
      </c>
      <c r="M29" s="176" t="s">
        <v>285</v>
      </c>
      <c r="N29" s="176" t="s">
        <v>285</v>
      </c>
      <c r="O29" s="176" t="s">
        <v>285</v>
      </c>
      <c r="P29" s="176" t="s">
        <v>285</v>
      </c>
      <c r="Q29" s="176" t="s">
        <v>285</v>
      </c>
      <c r="R29" s="178" t="s">
        <v>285</v>
      </c>
      <c r="S29" s="176" t="s">
        <v>285</v>
      </c>
      <c r="T29" s="176" t="s">
        <v>285</v>
      </c>
      <c r="U29" s="176" t="s">
        <v>285</v>
      </c>
      <c r="V29" s="176" t="s">
        <v>285</v>
      </c>
      <c r="W29" s="176" t="s">
        <v>285</v>
      </c>
      <c r="X29" s="176" t="s">
        <v>285</v>
      </c>
      <c r="Y29" s="178" t="s">
        <v>285</v>
      </c>
      <c r="Z29" s="40"/>
    </row>
    <row r="30" spans="1:26" s="92" customFormat="1" ht="31" x14ac:dyDescent="0.35">
      <c r="A30" s="173" t="s">
        <v>129</v>
      </c>
      <c r="B30" s="174" t="s">
        <v>228</v>
      </c>
      <c r="C30" s="173" t="s">
        <v>284</v>
      </c>
      <c r="D30" s="176" t="s">
        <v>285</v>
      </c>
      <c r="E30" s="176" t="s">
        <v>285</v>
      </c>
      <c r="F30" s="176" t="s">
        <v>285</v>
      </c>
      <c r="G30" s="176" t="s">
        <v>285</v>
      </c>
      <c r="H30" s="176" t="s">
        <v>285</v>
      </c>
      <c r="I30" s="176" t="s">
        <v>285</v>
      </c>
      <c r="J30" s="176" t="s">
        <v>285</v>
      </c>
      <c r="K30" s="178" t="s">
        <v>285</v>
      </c>
      <c r="L30" s="176" t="s">
        <v>285</v>
      </c>
      <c r="M30" s="176" t="s">
        <v>285</v>
      </c>
      <c r="N30" s="176" t="s">
        <v>285</v>
      </c>
      <c r="O30" s="176" t="s">
        <v>285</v>
      </c>
      <c r="P30" s="176" t="s">
        <v>285</v>
      </c>
      <c r="Q30" s="176" t="s">
        <v>285</v>
      </c>
      <c r="R30" s="178" t="s">
        <v>285</v>
      </c>
      <c r="S30" s="176" t="s">
        <v>285</v>
      </c>
      <c r="T30" s="176" t="s">
        <v>285</v>
      </c>
      <c r="U30" s="176" t="s">
        <v>285</v>
      </c>
      <c r="V30" s="176" t="s">
        <v>285</v>
      </c>
      <c r="W30" s="176" t="s">
        <v>285</v>
      </c>
      <c r="X30" s="176" t="s">
        <v>285</v>
      </c>
      <c r="Y30" s="178" t="s">
        <v>285</v>
      </c>
      <c r="Z30" s="40"/>
    </row>
    <row r="31" spans="1:26" s="92" customFormat="1" ht="62" x14ac:dyDescent="0.35">
      <c r="A31" s="173" t="s">
        <v>229</v>
      </c>
      <c r="B31" s="174" t="s">
        <v>230</v>
      </c>
      <c r="C31" s="173" t="s">
        <v>284</v>
      </c>
      <c r="D31" s="176" t="s">
        <v>285</v>
      </c>
      <c r="E31" s="176" t="s">
        <v>285</v>
      </c>
      <c r="F31" s="176" t="s">
        <v>285</v>
      </c>
      <c r="G31" s="176" t="s">
        <v>285</v>
      </c>
      <c r="H31" s="176" t="s">
        <v>285</v>
      </c>
      <c r="I31" s="176" t="s">
        <v>285</v>
      </c>
      <c r="J31" s="176" t="s">
        <v>285</v>
      </c>
      <c r="K31" s="178" t="s">
        <v>285</v>
      </c>
      <c r="L31" s="176" t="s">
        <v>285</v>
      </c>
      <c r="M31" s="176" t="s">
        <v>285</v>
      </c>
      <c r="N31" s="176" t="s">
        <v>285</v>
      </c>
      <c r="O31" s="176" t="s">
        <v>285</v>
      </c>
      <c r="P31" s="176" t="s">
        <v>285</v>
      </c>
      <c r="Q31" s="176" t="s">
        <v>285</v>
      </c>
      <c r="R31" s="178" t="s">
        <v>285</v>
      </c>
      <c r="S31" s="176" t="s">
        <v>285</v>
      </c>
      <c r="T31" s="176" t="s">
        <v>285</v>
      </c>
      <c r="U31" s="176" t="s">
        <v>285</v>
      </c>
      <c r="V31" s="176" t="s">
        <v>285</v>
      </c>
      <c r="W31" s="176" t="s">
        <v>285</v>
      </c>
      <c r="X31" s="176" t="s">
        <v>285</v>
      </c>
      <c r="Y31" s="178" t="s">
        <v>285</v>
      </c>
      <c r="Z31" s="40"/>
    </row>
    <row r="32" spans="1:26" s="92" customFormat="1" ht="46.5" x14ac:dyDescent="0.35">
      <c r="A32" s="173" t="s">
        <v>231</v>
      </c>
      <c r="B32" s="174" t="s">
        <v>232</v>
      </c>
      <c r="C32" s="173" t="s">
        <v>284</v>
      </c>
      <c r="D32" s="176" t="s">
        <v>285</v>
      </c>
      <c r="E32" s="176" t="s">
        <v>285</v>
      </c>
      <c r="F32" s="176" t="s">
        <v>285</v>
      </c>
      <c r="G32" s="176" t="s">
        <v>285</v>
      </c>
      <c r="H32" s="176" t="s">
        <v>285</v>
      </c>
      <c r="I32" s="176" t="s">
        <v>285</v>
      </c>
      <c r="J32" s="176" t="s">
        <v>285</v>
      </c>
      <c r="K32" s="178" t="s">
        <v>285</v>
      </c>
      <c r="L32" s="176" t="s">
        <v>285</v>
      </c>
      <c r="M32" s="176" t="s">
        <v>285</v>
      </c>
      <c r="N32" s="176" t="s">
        <v>285</v>
      </c>
      <c r="O32" s="176" t="s">
        <v>285</v>
      </c>
      <c r="P32" s="176" t="s">
        <v>285</v>
      </c>
      <c r="Q32" s="176" t="s">
        <v>285</v>
      </c>
      <c r="R32" s="178" t="s">
        <v>285</v>
      </c>
      <c r="S32" s="176" t="s">
        <v>285</v>
      </c>
      <c r="T32" s="176" t="s">
        <v>285</v>
      </c>
      <c r="U32" s="176" t="s">
        <v>285</v>
      </c>
      <c r="V32" s="176" t="s">
        <v>285</v>
      </c>
      <c r="W32" s="176" t="s">
        <v>285</v>
      </c>
      <c r="X32" s="176" t="s">
        <v>285</v>
      </c>
      <c r="Y32" s="178" t="s">
        <v>285</v>
      </c>
      <c r="Z32" s="40"/>
    </row>
    <row r="33" spans="1:26" s="92" customFormat="1" ht="46.5" x14ac:dyDescent="0.35">
      <c r="A33" s="173" t="s">
        <v>130</v>
      </c>
      <c r="B33" s="174" t="s">
        <v>233</v>
      </c>
      <c r="C33" s="173" t="s">
        <v>284</v>
      </c>
      <c r="D33" s="176" t="s">
        <v>285</v>
      </c>
      <c r="E33" s="176" t="s">
        <v>285</v>
      </c>
      <c r="F33" s="176" t="s">
        <v>285</v>
      </c>
      <c r="G33" s="176" t="s">
        <v>285</v>
      </c>
      <c r="H33" s="176" t="s">
        <v>285</v>
      </c>
      <c r="I33" s="176" t="s">
        <v>285</v>
      </c>
      <c r="J33" s="176" t="s">
        <v>285</v>
      </c>
      <c r="K33" s="178" t="s">
        <v>285</v>
      </c>
      <c r="L33" s="176" t="s">
        <v>285</v>
      </c>
      <c r="M33" s="176" t="s">
        <v>285</v>
      </c>
      <c r="N33" s="176" t="s">
        <v>285</v>
      </c>
      <c r="O33" s="176" t="s">
        <v>285</v>
      </c>
      <c r="P33" s="176" t="s">
        <v>285</v>
      </c>
      <c r="Q33" s="176" t="s">
        <v>285</v>
      </c>
      <c r="R33" s="178" t="s">
        <v>285</v>
      </c>
      <c r="S33" s="176" t="s">
        <v>285</v>
      </c>
      <c r="T33" s="176" t="s">
        <v>285</v>
      </c>
      <c r="U33" s="176" t="s">
        <v>285</v>
      </c>
      <c r="V33" s="176" t="s">
        <v>285</v>
      </c>
      <c r="W33" s="176" t="s">
        <v>285</v>
      </c>
      <c r="X33" s="176" t="s">
        <v>285</v>
      </c>
      <c r="Y33" s="178" t="s">
        <v>285</v>
      </c>
      <c r="Z33" s="40"/>
    </row>
    <row r="34" spans="1:26" s="92" customFormat="1" ht="31" x14ac:dyDescent="0.35">
      <c r="A34" s="173" t="s">
        <v>143</v>
      </c>
      <c r="B34" s="174" t="s">
        <v>234</v>
      </c>
      <c r="C34" s="173" t="s">
        <v>284</v>
      </c>
      <c r="D34" s="176" t="s">
        <v>285</v>
      </c>
      <c r="E34" s="176" t="s">
        <v>285</v>
      </c>
      <c r="F34" s="176" t="s">
        <v>285</v>
      </c>
      <c r="G34" s="176" t="s">
        <v>285</v>
      </c>
      <c r="H34" s="176" t="s">
        <v>285</v>
      </c>
      <c r="I34" s="176" t="s">
        <v>285</v>
      </c>
      <c r="J34" s="176" t="s">
        <v>285</v>
      </c>
      <c r="K34" s="178" t="s">
        <v>285</v>
      </c>
      <c r="L34" s="176" t="s">
        <v>285</v>
      </c>
      <c r="M34" s="176" t="s">
        <v>285</v>
      </c>
      <c r="N34" s="176" t="s">
        <v>285</v>
      </c>
      <c r="O34" s="176" t="s">
        <v>285</v>
      </c>
      <c r="P34" s="176" t="s">
        <v>285</v>
      </c>
      <c r="Q34" s="176" t="s">
        <v>285</v>
      </c>
      <c r="R34" s="178" t="s">
        <v>285</v>
      </c>
      <c r="S34" s="176" t="s">
        <v>285</v>
      </c>
      <c r="T34" s="176" t="s">
        <v>285</v>
      </c>
      <c r="U34" s="176" t="s">
        <v>285</v>
      </c>
      <c r="V34" s="176" t="s">
        <v>285</v>
      </c>
      <c r="W34" s="176" t="s">
        <v>285</v>
      </c>
      <c r="X34" s="176" t="s">
        <v>285</v>
      </c>
      <c r="Y34" s="178" t="s">
        <v>285</v>
      </c>
      <c r="Z34" s="40"/>
    </row>
    <row r="35" spans="1:26" s="92" customFormat="1" ht="93" x14ac:dyDescent="0.35">
      <c r="A35" s="173" t="s">
        <v>143</v>
      </c>
      <c r="B35" s="174" t="s">
        <v>235</v>
      </c>
      <c r="C35" s="173" t="s">
        <v>284</v>
      </c>
      <c r="D35" s="176" t="s">
        <v>285</v>
      </c>
      <c r="E35" s="176" t="s">
        <v>285</v>
      </c>
      <c r="F35" s="176" t="s">
        <v>285</v>
      </c>
      <c r="G35" s="176" t="s">
        <v>285</v>
      </c>
      <c r="H35" s="176" t="s">
        <v>285</v>
      </c>
      <c r="I35" s="176" t="s">
        <v>285</v>
      </c>
      <c r="J35" s="176" t="s">
        <v>285</v>
      </c>
      <c r="K35" s="178" t="s">
        <v>285</v>
      </c>
      <c r="L35" s="176" t="s">
        <v>285</v>
      </c>
      <c r="M35" s="176" t="s">
        <v>285</v>
      </c>
      <c r="N35" s="176" t="s">
        <v>285</v>
      </c>
      <c r="O35" s="176" t="s">
        <v>285</v>
      </c>
      <c r="P35" s="176" t="s">
        <v>285</v>
      </c>
      <c r="Q35" s="176" t="s">
        <v>285</v>
      </c>
      <c r="R35" s="178" t="s">
        <v>285</v>
      </c>
      <c r="S35" s="176" t="s">
        <v>285</v>
      </c>
      <c r="T35" s="176" t="s">
        <v>285</v>
      </c>
      <c r="U35" s="176" t="s">
        <v>285</v>
      </c>
      <c r="V35" s="176" t="s">
        <v>285</v>
      </c>
      <c r="W35" s="176" t="s">
        <v>285</v>
      </c>
      <c r="X35" s="176" t="s">
        <v>285</v>
      </c>
      <c r="Y35" s="178" t="s">
        <v>285</v>
      </c>
      <c r="Z35" s="40"/>
    </row>
    <row r="36" spans="1:26" s="92" customFormat="1" ht="93" x14ac:dyDescent="0.35">
      <c r="A36" s="173" t="s">
        <v>143</v>
      </c>
      <c r="B36" s="174" t="s">
        <v>236</v>
      </c>
      <c r="C36" s="173" t="s">
        <v>284</v>
      </c>
      <c r="D36" s="176" t="s">
        <v>285</v>
      </c>
      <c r="E36" s="176" t="s">
        <v>285</v>
      </c>
      <c r="F36" s="176" t="s">
        <v>285</v>
      </c>
      <c r="G36" s="176" t="s">
        <v>285</v>
      </c>
      <c r="H36" s="176" t="s">
        <v>285</v>
      </c>
      <c r="I36" s="176" t="s">
        <v>285</v>
      </c>
      <c r="J36" s="176" t="s">
        <v>285</v>
      </c>
      <c r="K36" s="178" t="s">
        <v>285</v>
      </c>
      <c r="L36" s="176" t="s">
        <v>285</v>
      </c>
      <c r="M36" s="176" t="s">
        <v>285</v>
      </c>
      <c r="N36" s="176" t="s">
        <v>285</v>
      </c>
      <c r="O36" s="176" t="s">
        <v>285</v>
      </c>
      <c r="P36" s="176" t="s">
        <v>285</v>
      </c>
      <c r="Q36" s="176" t="s">
        <v>285</v>
      </c>
      <c r="R36" s="178" t="s">
        <v>285</v>
      </c>
      <c r="S36" s="176" t="s">
        <v>285</v>
      </c>
      <c r="T36" s="176" t="s">
        <v>285</v>
      </c>
      <c r="U36" s="176" t="s">
        <v>285</v>
      </c>
      <c r="V36" s="176" t="s">
        <v>285</v>
      </c>
      <c r="W36" s="176" t="s">
        <v>285</v>
      </c>
      <c r="X36" s="176" t="s">
        <v>285</v>
      </c>
      <c r="Y36" s="178" t="s">
        <v>285</v>
      </c>
      <c r="Z36" s="40"/>
    </row>
    <row r="37" spans="1:26" s="92" customFormat="1" ht="93" x14ac:dyDescent="0.35">
      <c r="A37" s="173" t="s">
        <v>143</v>
      </c>
      <c r="B37" s="174" t="s">
        <v>237</v>
      </c>
      <c r="C37" s="173" t="s">
        <v>284</v>
      </c>
      <c r="D37" s="176" t="s">
        <v>285</v>
      </c>
      <c r="E37" s="176" t="s">
        <v>285</v>
      </c>
      <c r="F37" s="176" t="s">
        <v>285</v>
      </c>
      <c r="G37" s="176" t="s">
        <v>285</v>
      </c>
      <c r="H37" s="176" t="s">
        <v>285</v>
      </c>
      <c r="I37" s="176" t="s">
        <v>285</v>
      </c>
      <c r="J37" s="176" t="s">
        <v>285</v>
      </c>
      <c r="K37" s="178" t="s">
        <v>285</v>
      </c>
      <c r="L37" s="176" t="s">
        <v>285</v>
      </c>
      <c r="M37" s="176" t="s">
        <v>285</v>
      </c>
      <c r="N37" s="176" t="s">
        <v>285</v>
      </c>
      <c r="O37" s="176" t="s">
        <v>285</v>
      </c>
      <c r="P37" s="176" t="s">
        <v>285</v>
      </c>
      <c r="Q37" s="176" t="s">
        <v>285</v>
      </c>
      <c r="R37" s="178" t="s">
        <v>285</v>
      </c>
      <c r="S37" s="176" t="s">
        <v>285</v>
      </c>
      <c r="T37" s="176" t="s">
        <v>285</v>
      </c>
      <c r="U37" s="176" t="s">
        <v>285</v>
      </c>
      <c r="V37" s="176" t="s">
        <v>285</v>
      </c>
      <c r="W37" s="176" t="s">
        <v>285</v>
      </c>
      <c r="X37" s="176" t="s">
        <v>285</v>
      </c>
      <c r="Y37" s="178" t="s">
        <v>285</v>
      </c>
      <c r="Z37" s="40"/>
    </row>
    <row r="38" spans="1:26" s="92" customFormat="1" ht="31" x14ac:dyDescent="0.35">
      <c r="A38" s="173" t="s">
        <v>144</v>
      </c>
      <c r="B38" s="174" t="s">
        <v>234</v>
      </c>
      <c r="C38" s="173" t="s">
        <v>284</v>
      </c>
      <c r="D38" s="176" t="s">
        <v>285</v>
      </c>
      <c r="E38" s="176" t="s">
        <v>285</v>
      </c>
      <c r="F38" s="176" t="s">
        <v>285</v>
      </c>
      <c r="G38" s="176" t="s">
        <v>285</v>
      </c>
      <c r="H38" s="176" t="s">
        <v>285</v>
      </c>
      <c r="I38" s="176" t="s">
        <v>285</v>
      </c>
      <c r="J38" s="176" t="s">
        <v>285</v>
      </c>
      <c r="K38" s="178" t="s">
        <v>285</v>
      </c>
      <c r="L38" s="176" t="s">
        <v>285</v>
      </c>
      <c r="M38" s="176" t="s">
        <v>285</v>
      </c>
      <c r="N38" s="176" t="s">
        <v>285</v>
      </c>
      <c r="O38" s="176" t="s">
        <v>285</v>
      </c>
      <c r="P38" s="176" t="s">
        <v>285</v>
      </c>
      <c r="Q38" s="176" t="s">
        <v>285</v>
      </c>
      <c r="R38" s="178" t="s">
        <v>285</v>
      </c>
      <c r="S38" s="176" t="s">
        <v>285</v>
      </c>
      <c r="T38" s="176" t="s">
        <v>285</v>
      </c>
      <c r="U38" s="176" t="s">
        <v>285</v>
      </c>
      <c r="V38" s="176" t="s">
        <v>285</v>
      </c>
      <c r="W38" s="176" t="s">
        <v>285</v>
      </c>
      <c r="X38" s="176" t="s">
        <v>285</v>
      </c>
      <c r="Y38" s="178" t="s">
        <v>285</v>
      </c>
      <c r="Z38" s="40"/>
    </row>
    <row r="39" spans="1:26" s="92" customFormat="1" ht="93" x14ac:dyDescent="0.35">
      <c r="A39" s="173" t="s">
        <v>144</v>
      </c>
      <c r="B39" s="174" t="s">
        <v>235</v>
      </c>
      <c r="C39" s="173" t="s">
        <v>284</v>
      </c>
      <c r="D39" s="176" t="s">
        <v>285</v>
      </c>
      <c r="E39" s="176" t="s">
        <v>285</v>
      </c>
      <c r="F39" s="176" t="s">
        <v>285</v>
      </c>
      <c r="G39" s="176" t="s">
        <v>285</v>
      </c>
      <c r="H39" s="176" t="s">
        <v>285</v>
      </c>
      <c r="I39" s="176" t="s">
        <v>285</v>
      </c>
      <c r="J39" s="176" t="s">
        <v>285</v>
      </c>
      <c r="K39" s="178" t="s">
        <v>285</v>
      </c>
      <c r="L39" s="176" t="s">
        <v>285</v>
      </c>
      <c r="M39" s="176" t="s">
        <v>285</v>
      </c>
      <c r="N39" s="176" t="s">
        <v>285</v>
      </c>
      <c r="O39" s="176" t="s">
        <v>285</v>
      </c>
      <c r="P39" s="176" t="s">
        <v>285</v>
      </c>
      <c r="Q39" s="176" t="s">
        <v>285</v>
      </c>
      <c r="R39" s="178" t="s">
        <v>285</v>
      </c>
      <c r="S39" s="176" t="s">
        <v>285</v>
      </c>
      <c r="T39" s="176" t="s">
        <v>285</v>
      </c>
      <c r="U39" s="176" t="s">
        <v>285</v>
      </c>
      <c r="V39" s="176" t="s">
        <v>285</v>
      </c>
      <c r="W39" s="176" t="s">
        <v>285</v>
      </c>
      <c r="X39" s="176" t="s">
        <v>285</v>
      </c>
      <c r="Y39" s="178" t="s">
        <v>285</v>
      </c>
      <c r="Z39" s="40"/>
    </row>
    <row r="40" spans="1:26" s="92" customFormat="1" ht="93" x14ac:dyDescent="0.35">
      <c r="A40" s="173" t="s">
        <v>144</v>
      </c>
      <c r="B40" s="174" t="s">
        <v>236</v>
      </c>
      <c r="C40" s="173" t="s">
        <v>284</v>
      </c>
      <c r="D40" s="176" t="s">
        <v>285</v>
      </c>
      <c r="E40" s="176" t="s">
        <v>285</v>
      </c>
      <c r="F40" s="176" t="s">
        <v>285</v>
      </c>
      <c r="G40" s="176" t="s">
        <v>285</v>
      </c>
      <c r="H40" s="176" t="s">
        <v>285</v>
      </c>
      <c r="I40" s="176" t="s">
        <v>285</v>
      </c>
      <c r="J40" s="176" t="s">
        <v>285</v>
      </c>
      <c r="K40" s="178" t="s">
        <v>285</v>
      </c>
      <c r="L40" s="176" t="s">
        <v>285</v>
      </c>
      <c r="M40" s="176" t="s">
        <v>285</v>
      </c>
      <c r="N40" s="176" t="s">
        <v>285</v>
      </c>
      <c r="O40" s="176" t="s">
        <v>285</v>
      </c>
      <c r="P40" s="176" t="s">
        <v>285</v>
      </c>
      <c r="Q40" s="176" t="s">
        <v>285</v>
      </c>
      <c r="R40" s="178" t="s">
        <v>285</v>
      </c>
      <c r="S40" s="176" t="s">
        <v>285</v>
      </c>
      <c r="T40" s="176" t="s">
        <v>285</v>
      </c>
      <c r="U40" s="176" t="s">
        <v>285</v>
      </c>
      <c r="V40" s="176" t="s">
        <v>285</v>
      </c>
      <c r="W40" s="176" t="s">
        <v>285</v>
      </c>
      <c r="X40" s="176" t="s">
        <v>285</v>
      </c>
      <c r="Y40" s="178" t="s">
        <v>285</v>
      </c>
      <c r="Z40" s="40"/>
    </row>
    <row r="41" spans="1:26" s="92" customFormat="1" ht="93" x14ac:dyDescent="0.35">
      <c r="A41" s="173" t="s">
        <v>144</v>
      </c>
      <c r="B41" s="174" t="s">
        <v>238</v>
      </c>
      <c r="C41" s="173" t="s">
        <v>284</v>
      </c>
      <c r="D41" s="176" t="s">
        <v>285</v>
      </c>
      <c r="E41" s="176" t="s">
        <v>285</v>
      </c>
      <c r="F41" s="176" t="s">
        <v>285</v>
      </c>
      <c r="G41" s="176" t="s">
        <v>285</v>
      </c>
      <c r="H41" s="176" t="s">
        <v>285</v>
      </c>
      <c r="I41" s="176" t="s">
        <v>285</v>
      </c>
      <c r="J41" s="176" t="s">
        <v>285</v>
      </c>
      <c r="K41" s="178" t="s">
        <v>285</v>
      </c>
      <c r="L41" s="176" t="s">
        <v>285</v>
      </c>
      <c r="M41" s="176" t="s">
        <v>285</v>
      </c>
      <c r="N41" s="176" t="s">
        <v>285</v>
      </c>
      <c r="O41" s="176" t="s">
        <v>285</v>
      </c>
      <c r="P41" s="176" t="s">
        <v>285</v>
      </c>
      <c r="Q41" s="176" t="s">
        <v>285</v>
      </c>
      <c r="R41" s="178" t="s">
        <v>285</v>
      </c>
      <c r="S41" s="176" t="s">
        <v>285</v>
      </c>
      <c r="T41" s="176" t="s">
        <v>285</v>
      </c>
      <c r="U41" s="176" t="s">
        <v>285</v>
      </c>
      <c r="V41" s="176" t="s">
        <v>285</v>
      </c>
      <c r="W41" s="176" t="s">
        <v>285</v>
      </c>
      <c r="X41" s="176" t="s">
        <v>285</v>
      </c>
      <c r="Y41" s="178" t="s">
        <v>285</v>
      </c>
      <c r="Z41" s="40"/>
    </row>
    <row r="42" spans="1:26" s="92" customFormat="1" ht="77.5" x14ac:dyDescent="0.35">
      <c r="A42" s="173" t="s">
        <v>131</v>
      </c>
      <c r="B42" s="174" t="s">
        <v>239</v>
      </c>
      <c r="C42" s="173" t="s">
        <v>284</v>
      </c>
      <c r="D42" s="176" t="s">
        <v>285</v>
      </c>
      <c r="E42" s="176" t="s">
        <v>285</v>
      </c>
      <c r="F42" s="176" t="s">
        <v>285</v>
      </c>
      <c r="G42" s="176" t="s">
        <v>285</v>
      </c>
      <c r="H42" s="176" t="s">
        <v>285</v>
      </c>
      <c r="I42" s="176" t="s">
        <v>285</v>
      </c>
      <c r="J42" s="176" t="s">
        <v>285</v>
      </c>
      <c r="K42" s="178" t="s">
        <v>285</v>
      </c>
      <c r="L42" s="176" t="s">
        <v>285</v>
      </c>
      <c r="M42" s="176" t="s">
        <v>285</v>
      </c>
      <c r="N42" s="176" t="s">
        <v>285</v>
      </c>
      <c r="O42" s="176" t="s">
        <v>285</v>
      </c>
      <c r="P42" s="176" t="s">
        <v>285</v>
      </c>
      <c r="Q42" s="176" t="s">
        <v>285</v>
      </c>
      <c r="R42" s="178" t="s">
        <v>285</v>
      </c>
      <c r="S42" s="176" t="s">
        <v>285</v>
      </c>
      <c r="T42" s="176" t="s">
        <v>285</v>
      </c>
      <c r="U42" s="176" t="s">
        <v>285</v>
      </c>
      <c r="V42" s="176" t="s">
        <v>285</v>
      </c>
      <c r="W42" s="176" t="s">
        <v>285</v>
      </c>
      <c r="X42" s="176" t="s">
        <v>285</v>
      </c>
      <c r="Y42" s="178" t="s">
        <v>285</v>
      </c>
      <c r="Z42" s="40"/>
    </row>
    <row r="43" spans="1:26" s="92" customFormat="1" ht="77.5" x14ac:dyDescent="0.35">
      <c r="A43" s="173" t="s">
        <v>240</v>
      </c>
      <c r="B43" s="174" t="s">
        <v>241</v>
      </c>
      <c r="C43" s="173" t="s">
        <v>284</v>
      </c>
      <c r="D43" s="176" t="s">
        <v>285</v>
      </c>
      <c r="E43" s="176" t="s">
        <v>285</v>
      </c>
      <c r="F43" s="176" t="s">
        <v>285</v>
      </c>
      <c r="G43" s="176" t="s">
        <v>285</v>
      </c>
      <c r="H43" s="176" t="s">
        <v>285</v>
      </c>
      <c r="I43" s="176" t="s">
        <v>285</v>
      </c>
      <c r="J43" s="176" t="s">
        <v>285</v>
      </c>
      <c r="K43" s="178" t="s">
        <v>285</v>
      </c>
      <c r="L43" s="176" t="s">
        <v>285</v>
      </c>
      <c r="M43" s="176" t="s">
        <v>285</v>
      </c>
      <c r="N43" s="176" t="s">
        <v>285</v>
      </c>
      <c r="O43" s="176" t="s">
        <v>285</v>
      </c>
      <c r="P43" s="176" t="s">
        <v>285</v>
      </c>
      <c r="Q43" s="176" t="s">
        <v>285</v>
      </c>
      <c r="R43" s="178" t="s">
        <v>285</v>
      </c>
      <c r="S43" s="176" t="s">
        <v>285</v>
      </c>
      <c r="T43" s="176" t="s">
        <v>285</v>
      </c>
      <c r="U43" s="176" t="s">
        <v>285</v>
      </c>
      <c r="V43" s="176" t="s">
        <v>285</v>
      </c>
      <c r="W43" s="176" t="s">
        <v>285</v>
      </c>
      <c r="X43" s="176" t="s">
        <v>285</v>
      </c>
      <c r="Y43" s="178" t="s">
        <v>285</v>
      </c>
      <c r="Z43" s="40"/>
    </row>
    <row r="44" spans="1:26" s="92" customFormat="1" ht="77.5" x14ac:dyDescent="0.35">
      <c r="A44" s="173" t="s">
        <v>242</v>
      </c>
      <c r="B44" s="174" t="s">
        <v>243</v>
      </c>
      <c r="C44" s="173" t="s">
        <v>284</v>
      </c>
      <c r="D44" s="176" t="s">
        <v>285</v>
      </c>
      <c r="E44" s="176" t="s">
        <v>285</v>
      </c>
      <c r="F44" s="176" t="s">
        <v>285</v>
      </c>
      <c r="G44" s="176" t="s">
        <v>285</v>
      </c>
      <c r="H44" s="176" t="s">
        <v>285</v>
      </c>
      <c r="I44" s="176" t="s">
        <v>285</v>
      </c>
      <c r="J44" s="176" t="s">
        <v>285</v>
      </c>
      <c r="K44" s="178" t="s">
        <v>285</v>
      </c>
      <c r="L44" s="176" t="s">
        <v>285</v>
      </c>
      <c r="M44" s="176" t="s">
        <v>285</v>
      </c>
      <c r="N44" s="176" t="s">
        <v>285</v>
      </c>
      <c r="O44" s="176" t="s">
        <v>285</v>
      </c>
      <c r="P44" s="176" t="s">
        <v>285</v>
      </c>
      <c r="Q44" s="176" t="s">
        <v>285</v>
      </c>
      <c r="R44" s="178" t="s">
        <v>285</v>
      </c>
      <c r="S44" s="176" t="s">
        <v>285</v>
      </c>
      <c r="T44" s="176" t="s">
        <v>285</v>
      </c>
      <c r="U44" s="176" t="s">
        <v>285</v>
      </c>
      <c r="V44" s="176" t="s">
        <v>285</v>
      </c>
      <c r="W44" s="176" t="s">
        <v>285</v>
      </c>
      <c r="X44" s="176" t="s">
        <v>285</v>
      </c>
      <c r="Y44" s="178" t="s">
        <v>285</v>
      </c>
      <c r="Z44" s="40"/>
    </row>
    <row r="45" spans="1:26" s="96" customFormat="1" ht="31" x14ac:dyDescent="0.35">
      <c r="A45" s="173" t="s">
        <v>132</v>
      </c>
      <c r="B45" s="174" t="s">
        <v>244</v>
      </c>
      <c r="C45" s="173" t="s">
        <v>284</v>
      </c>
      <c r="D45" s="157">
        <f>D49</f>
        <v>8.4440840128520005</v>
      </c>
      <c r="E45" s="158" t="s">
        <v>285</v>
      </c>
      <c r="F45" s="157">
        <f>F49</f>
        <v>4.8595444560000001</v>
      </c>
      <c r="G45" s="176" t="s">
        <v>285</v>
      </c>
      <c r="H45" s="176" t="s">
        <v>285</v>
      </c>
      <c r="I45" s="157">
        <f>I49</f>
        <v>3.605</v>
      </c>
      <c r="J45" s="176" t="s">
        <v>285</v>
      </c>
      <c r="K45" s="163" t="str">
        <f>K49</f>
        <v>нд</v>
      </c>
      <c r="L45" s="158" t="s">
        <v>285</v>
      </c>
      <c r="M45" s="157">
        <f>M49</f>
        <v>3.584539556852</v>
      </c>
      <c r="N45" s="176" t="s">
        <v>285</v>
      </c>
      <c r="O45" s="176" t="s">
        <v>285</v>
      </c>
      <c r="P45" s="157">
        <f>P49</f>
        <v>3.55</v>
      </c>
      <c r="Q45" s="176" t="s">
        <v>285</v>
      </c>
      <c r="R45" s="163" t="str">
        <f>R49</f>
        <v>нд</v>
      </c>
      <c r="S45" s="158" t="s">
        <v>285</v>
      </c>
      <c r="T45" s="157">
        <f>T49</f>
        <v>8.4440840128520005</v>
      </c>
      <c r="U45" s="176" t="s">
        <v>285</v>
      </c>
      <c r="V45" s="176" t="s">
        <v>285</v>
      </c>
      <c r="W45" s="157">
        <f>W49</f>
        <v>7.1549999999999994</v>
      </c>
      <c r="X45" s="176" t="s">
        <v>285</v>
      </c>
      <c r="Y45" s="163" t="str">
        <f>Y49</f>
        <v>нд</v>
      </c>
      <c r="Z45" s="125"/>
    </row>
    <row r="46" spans="1:26" s="76" customFormat="1" ht="62" x14ac:dyDescent="0.35">
      <c r="A46" s="173" t="s">
        <v>145</v>
      </c>
      <c r="B46" s="174" t="s">
        <v>245</v>
      </c>
      <c r="C46" s="173" t="s">
        <v>284</v>
      </c>
      <c r="D46" s="157" t="s">
        <v>285</v>
      </c>
      <c r="E46" s="158" t="s">
        <v>285</v>
      </c>
      <c r="F46" s="158" t="s">
        <v>285</v>
      </c>
      <c r="G46" s="176" t="s">
        <v>285</v>
      </c>
      <c r="H46" s="176" t="s">
        <v>285</v>
      </c>
      <c r="I46" s="158" t="s">
        <v>285</v>
      </c>
      <c r="J46" s="176" t="s">
        <v>285</v>
      </c>
      <c r="K46" s="163" t="s">
        <v>285</v>
      </c>
      <c r="L46" s="158" t="s">
        <v>285</v>
      </c>
      <c r="M46" s="158" t="s">
        <v>285</v>
      </c>
      <c r="N46" s="176" t="s">
        <v>285</v>
      </c>
      <c r="O46" s="176" t="s">
        <v>285</v>
      </c>
      <c r="P46" s="158" t="s">
        <v>285</v>
      </c>
      <c r="Q46" s="176" t="s">
        <v>285</v>
      </c>
      <c r="R46" s="163" t="s">
        <v>285</v>
      </c>
      <c r="S46" s="158" t="s">
        <v>285</v>
      </c>
      <c r="T46" s="158" t="s">
        <v>285</v>
      </c>
      <c r="U46" s="176" t="s">
        <v>285</v>
      </c>
      <c r="V46" s="176" t="s">
        <v>285</v>
      </c>
      <c r="W46" s="158" t="s">
        <v>285</v>
      </c>
      <c r="X46" s="176" t="s">
        <v>285</v>
      </c>
      <c r="Y46" s="163" t="s">
        <v>285</v>
      </c>
      <c r="Z46" s="125"/>
    </row>
    <row r="47" spans="1:26" s="97" customFormat="1" ht="31" x14ac:dyDescent="0.35">
      <c r="A47" s="173" t="s">
        <v>146</v>
      </c>
      <c r="B47" s="174" t="s">
        <v>246</v>
      </c>
      <c r="C47" s="173" t="s">
        <v>284</v>
      </c>
      <c r="D47" s="157" t="s">
        <v>285</v>
      </c>
      <c r="E47" s="158" t="s">
        <v>285</v>
      </c>
      <c r="F47" s="158" t="s">
        <v>285</v>
      </c>
      <c r="G47" s="176" t="s">
        <v>285</v>
      </c>
      <c r="H47" s="176" t="s">
        <v>285</v>
      </c>
      <c r="I47" s="158" t="s">
        <v>285</v>
      </c>
      <c r="J47" s="176" t="s">
        <v>285</v>
      </c>
      <c r="K47" s="163" t="s">
        <v>285</v>
      </c>
      <c r="L47" s="158" t="s">
        <v>285</v>
      </c>
      <c r="M47" s="158" t="s">
        <v>285</v>
      </c>
      <c r="N47" s="176" t="s">
        <v>285</v>
      </c>
      <c r="O47" s="176" t="s">
        <v>285</v>
      </c>
      <c r="P47" s="158" t="s">
        <v>285</v>
      </c>
      <c r="Q47" s="176" t="s">
        <v>285</v>
      </c>
      <c r="R47" s="163" t="s">
        <v>285</v>
      </c>
      <c r="S47" s="158" t="s">
        <v>285</v>
      </c>
      <c r="T47" s="158" t="s">
        <v>285</v>
      </c>
      <c r="U47" s="176" t="s">
        <v>285</v>
      </c>
      <c r="V47" s="176" t="s">
        <v>285</v>
      </c>
      <c r="W47" s="158" t="s">
        <v>285</v>
      </c>
      <c r="X47" s="176" t="s">
        <v>285</v>
      </c>
      <c r="Y47" s="163" t="s">
        <v>285</v>
      </c>
      <c r="Z47" s="40"/>
    </row>
    <row r="48" spans="1:26" s="98" customFormat="1" ht="62" x14ac:dyDescent="0.3">
      <c r="A48" s="173" t="s">
        <v>147</v>
      </c>
      <c r="B48" s="174" t="s">
        <v>247</v>
      </c>
      <c r="C48" s="173" t="s">
        <v>284</v>
      </c>
      <c r="D48" s="157" t="s">
        <v>285</v>
      </c>
      <c r="E48" s="158" t="s">
        <v>285</v>
      </c>
      <c r="F48" s="158" t="s">
        <v>285</v>
      </c>
      <c r="G48" s="176" t="s">
        <v>285</v>
      </c>
      <c r="H48" s="176" t="s">
        <v>285</v>
      </c>
      <c r="I48" s="158" t="s">
        <v>285</v>
      </c>
      <c r="J48" s="176" t="s">
        <v>285</v>
      </c>
      <c r="K48" s="163" t="s">
        <v>285</v>
      </c>
      <c r="L48" s="158" t="s">
        <v>285</v>
      </c>
      <c r="M48" s="158" t="s">
        <v>285</v>
      </c>
      <c r="N48" s="176" t="s">
        <v>285</v>
      </c>
      <c r="O48" s="176" t="s">
        <v>285</v>
      </c>
      <c r="P48" s="158" t="s">
        <v>285</v>
      </c>
      <c r="Q48" s="176" t="s">
        <v>285</v>
      </c>
      <c r="R48" s="163" t="s">
        <v>285</v>
      </c>
      <c r="S48" s="158" t="s">
        <v>285</v>
      </c>
      <c r="T48" s="158" t="s">
        <v>285</v>
      </c>
      <c r="U48" s="176" t="s">
        <v>285</v>
      </c>
      <c r="V48" s="176" t="s">
        <v>285</v>
      </c>
      <c r="W48" s="158" t="s">
        <v>285</v>
      </c>
      <c r="X48" s="176" t="s">
        <v>285</v>
      </c>
      <c r="Y48" s="163" t="s">
        <v>285</v>
      </c>
      <c r="Z48" s="125"/>
    </row>
    <row r="49" spans="1:26" s="76" customFormat="1" ht="46.5" x14ac:dyDescent="0.35">
      <c r="A49" s="173" t="s">
        <v>148</v>
      </c>
      <c r="B49" s="174" t="s">
        <v>248</v>
      </c>
      <c r="C49" s="173" t="s">
        <v>284</v>
      </c>
      <c r="D49" s="157">
        <f>D50</f>
        <v>8.4440840128520005</v>
      </c>
      <c r="E49" s="158" t="s">
        <v>285</v>
      </c>
      <c r="F49" s="157">
        <f>F50</f>
        <v>4.8595444560000001</v>
      </c>
      <c r="G49" s="176" t="s">
        <v>285</v>
      </c>
      <c r="H49" s="176" t="s">
        <v>285</v>
      </c>
      <c r="I49" s="157">
        <f>I50</f>
        <v>3.605</v>
      </c>
      <c r="J49" s="176" t="s">
        <v>285</v>
      </c>
      <c r="K49" s="176" t="s">
        <v>285</v>
      </c>
      <c r="L49" s="158" t="s">
        <v>285</v>
      </c>
      <c r="M49" s="157">
        <f>M50</f>
        <v>3.584539556852</v>
      </c>
      <c r="N49" s="176" t="s">
        <v>285</v>
      </c>
      <c r="O49" s="176" t="s">
        <v>285</v>
      </c>
      <c r="P49" s="157">
        <f>P50</f>
        <v>3.55</v>
      </c>
      <c r="Q49" s="176" t="s">
        <v>285</v>
      </c>
      <c r="R49" s="176" t="s">
        <v>285</v>
      </c>
      <c r="S49" s="158" t="s">
        <v>285</v>
      </c>
      <c r="T49" s="157">
        <f>T50</f>
        <v>8.4440840128520005</v>
      </c>
      <c r="U49" s="176" t="s">
        <v>285</v>
      </c>
      <c r="V49" s="176" t="s">
        <v>285</v>
      </c>
      <c r="W49" s="157">
        <f>W50</f>
        <v>7.1549999999999994</v>
      </c>
      <c r="X49" s="176" t="s">
        <v>285</v>
      </c>
      <c r="Y49" s="176" t="s">
        <v>285</v>
      </c>
      <c r="Z49" s="40"/>
    </row>
    <row r="50" spans="1:26" s="94" customFormat="1" ht="31" x14ac:dyDescent="0.3">
      <c r="A50" s="173" t="s">
        <v>249</v>
      </c>
      <c r="B50" s="174" t="s">
        <v>250</v>
      </c>
      <c r="C50" s="173" t="s">
        <v>284</v>
      </c>
      <c r="D50" s="157">
        <f>SUM(D51:D59)</f>
        <v>8.4440840128520005</v>
      </c>
      <c r="E50" s="158" t="s">
        <v>285</v>
      </c>
      <c r="F50" s="157">
        <f>SUM(F51:F59)</f>
        <v>4.8595444560000001</v>
      </c>
      <c r="G50" s="176" t="s">
        <v>285</v>
      </c>
      <c r="H50" s="176" t="s">
        <v>285</v>
      </c>
      <c r="I50" s="157">
        <f>SUM(I51:I59)</f>
        <v>3.605</v>
      </c>
      <c r="J50" s="176" t="s">
        <v>285</v>
      </c>
      <c r="K50" s="176" t="s">
        <v>285</v>
      </c>
      <c r="L50" s="158" t="s">
        <v>285</v>
      </c>
      <c r="M50" s="157">
        <f>SUM(M51:M59)</f>
        <v>3.584539556852</v>
      </c>
      <c r="N50" s="176" t="s">
        <v>285</v>
      </c>
      <c r="O50" s="176" t="s">
        <v>285</v>
      </c>
      <c r="P50" s="157">
        <f>SUM(P51:P59)</f>
        <v>3.55</v>
      </c>
      <c r="Q50" s="176" t="s">
        <v>285</v>
      </c>
      <c r="R50" s="176" t="s">
        <v>285</v>
      </c>
      <c r="S50" s="158" t="s">
        <v>285</v>
      </c>
      <c r="T50" s="157">
        <f>SUM(T51:T59)</f>
        <v>8.4440840128520005</v>
      </c>
      <c r="U50" s="176" t="s">
        <v>285</v>
      </c>
      <c r="V50" s="176" t="s">
        <v>285</v>
      </c>
      <c r="W50" s="157">
        <f>SUM(W51:W59)</f>
        <v>7.1549999999999994</v>
      </c>
      <c r="X50" s="176" t="s">
        <v>285</v>
      </c>
      <c r="Y50" s="176" t="s">
        <v>285</v>
      </c>
      <c r="Z50" s="125"/>
    </row>
    <row r="51" spans="1:26" s="98" customFormat="1" ht="31" x14ac:dyDescent="0.3">
      <c r="A51" s="173" t="s">
        <v>249</v>
      </c>
      <c r="B51" s="169" t="s">
        <v>336</v>
      </c>
      <c r="C51" s="188" t="s">
        <v>337</v>
      </c>
      <c r="D51" s="157">
        <v>1.4951649520000001</v>
      </c>
      <c r="E51" s="158" t="s">
        <v>285</v>
      </c>
      <c r="F51" s="157">
        <v>1.4951649520000001</v>
      </c>
      <c r="G51" s="176" t="s">
        <v>285</v>
      </c>
      <c r="H51" s="176" t="s">
        <v>285</v>
      </c>
      <c r="I51" s="157">
        <v>1.7</v>
      </c>
      <c r="J51" s="176" t="s">
        <v>285</v>
      </c>
      <c r="K51" s="176" t="s">
        <v>285</v>
      </c>
      <c r="L51" s="158" t="s">
        <v>285</v>
      </c>
      <c r="M51" s="157">
        <v>0</v>
      </c>
      <c r="N51" s="176" t="s">
        <v>285</v>
      </c>
      <c r="O51" s="176" t="s">
        <v>285</v>
      </c>
      <c r="P51" s="157">
        <v>0</v>
      </c>
      <c r="Q51" s="176" t="s">
        <v>285</v>
      </c>
      <c r="R51" s="176" t="s">
        <v>285</v>
      </c>
      <c r="S51" s="158" t="s">
        <v>285</v>
      </c>
      <c r="T51" s="180">
        <f t="shared" ref="T51:T59" si="0">F51+M51</f>
        <v>1.4951649520000001</v>
      </c>
      <c r="U51" s="176" t="s">
        <v>285</v>
      </c>
      <c r="V51" s="176" t="s">
        <v>285</v>
      </c>
      <c r="W51" s="157">
        <f t="shared" ref="W51:W59" si="1">I51+P51</f>
        <v>1.7</v>
      </c>
      <c r="X51" s="176" t="s">
        <v>285</v>
      </c>
      <c r="Y51" s="176" t="s">
        <v>285</v>
      </c>
      <c r="Z51" s="125"/>
    </row>
    <row r="52" spans="1:26" s="98" customFormat="1" ht="31" x14ac:dyDescent="0.3">
      <c r="A52" s="173" t="s">
        <v>249</v>
      </c>
      <c r="B52" s="169" t="s">
        <v>338</v>
      </c>
      <c r="C52" s="188" t="s">
        <v>339</v>
      </c>
      <c r="D52" s="157">
        <v>0.48631049144800004</v>
      </c>
      <c r="E52" s="158" t="s">
        <v>285</v>
      </c>
      <c r="F52" s="157">
        <v>0</v>
      </c>
      <c r="G52" s="176" t="s">
        <v>285</v>
      </c>
      <c r="H52" s="176" t="s">
        <v>285</v>
      </c>
      <c r="I52" s="157">
        <v>0</v>
      </c>
      <c r="J52" s="176" t="s">
        <v>285</v>
      </c>
      <c r="K52" s="176" t="s">
        <v>285</v>
      </c>
      <c r="L52" s="158" t="s">
        <v>285</v>
      </c>
      <c r="M52" s="158">
        <v>0.48631049144800004</v>
      </c>
      <c r="N52" s="176" t="s">
        <v>285</v>
      </c>
      <c r="O52" s="176" t="s">
        <v>285</v>
      </c>
      <c r="P52" s="157">
        <v>0.52500000000000002</v>
      </c>
      <c r="Q52" s="176" t="s">
        <v>285</v>
      </c>
      <c r="R52" s="176" t="s">
        <v>285</v>
      </c>
      <c r="S52" s="158" t="s">
        <v>285</v>
      </c>
      <c r="T52" s="180">
        <f t="shared" si="0"/>
        <v>0.48631049144800004</v>
      </c>
      <c r="U52" s="176" t="s">
        <v>285</v>
      </c>
      <c r="V52" s="176" t="s">
        <v>285</v>
      </c>
      <c r="W52" s="157">
        <f t="shared" si="1"/>
        <v>0.52500000000000002</v>
      </c>
      <c r="X52" s="176" t="s">
        <v>285</v>
      </c>
      <c r="Y52" s="176" t="s">
        <v>285</v>
      </c>
      <c r="Z52" s="125"/>
    </row>
    <row r="53" spans="1:26" s="99" customFormat="1" ht="31" x14ac:dyDescent="0.35">
      <c r="A53" s="173" t="s">
        <v>249</v>
      </c>
      <c r="B53" s="169" t="s">
        <v>340</v>
      </c>
      <c r="C53" s="188" t="s">
        <v>341</v>
      </c>
      <c r="D53" s="157">
        <v>0.43841775177999998</v>
      </c>
      <c r="E53" s="158" t="s">
        <v>285</v>
      </c>
      <c r="F53" s="157">
        <v>0</v>
      </c>
      <c r="G53" s="176" t="s">
        <v>285</v>
      </c>
      <c r="H53" s="176" t="s">
        <v>285</v>
      </c>
      <c r="I53" s="157">
        <v>0</v>
      </c>
      <c r="J53" s="176" t="s">
        <v>285</v>
      </c>
      <c r="K53" s="176" t="s">
        <v>285</v>
      </c>
      <c r="L53" s="158" t="s">
        <v>285</v>
      </c>
      <c r="M53" s="158">
        <v>0.43841775177999998</v>
      </c>
      <c r="N53" s="176" t="s">
        <v>285</v>
      </c>
      <c r="O53" s="176" t="s">
        <v>285</v>
      </c>
      <c r="P53" s="157">
        <v>0.52500000000000002</v>
      </c>
      <c r="Q53" s="176" t="s">
        <v>285</v>
      </c>
      <c r="R53" s="176" t="s">
        <v>285</v>
      </c>
      <c r="S53" s="158" t="s">
        <v>285</v>
      </c>
      <c r="T53" s="180">
        <f t="shared" si="0"/>
        <v>0.43841775177999998</v>
      </c>
      <c r="U53" s="176" t="s">
        <v>285</v>
      </c>
      <c r="V53" s="176" t="s">
        <v>285</v>
      </c>
      <c r="W53" s="157">
        <f t="shared" si="1"/>
        <v>0.52500000000000002</v>
      </c>
      <c r="X53" s="176" t="s">
        <v>285</v>
      </c>
      <c r="Y53" s="176" t="s">
        <v>285</v>
      </c>
      <c r="Z53" s="40"/>
    </row>
    <row r="54" spans="1:26" s="99" customFormat="1" ht="31" x14ac:dyDescent="0.35">
      <c r="A54" s="173" t="s">
        <v>249</v>
      </c>
      <c r="B54" s="169" t="s">
        <v>342</v>
      </c>
      <c r="C54" s="188" t="s">
        <v>343</v>
      </c>
      <c r="D54" s="157">
        <v>0.32263451599999998</v>
      </c>
      <c r="E54" s="158" t="s">
        <v>285</v>
      </c>
      <c r="F54" s="157">
        <v>0.32263451599999998</v>
      </c>
      <c r="G54" s="176" t="s">
        <v>285</v>
      </c>
      <c r="H54" s="176" t="s">
        <v>285</v>
      </c>
      <c r="I54" s="157">
        <v>0.315</v>
      </c>
      <c r="J54" s="176" t="s">
        <v>285</v>
      </c>
      <c r="K54" s="176" t="s">
        <v>285</v>
      </c>
      <c r="L54" s="158" t="s">
        <v>285</v>
      </c>
      <c r="M54" s="157">
        <v>0</v>
      </c>
      <c r="N54" s="176" t="s">
        <v>285</v>
      </c>
      <c r="O54" s="176" t="s">
        <v>285</v>
      </c>
      <c r="P54" s="157">
        <v>0</v>
      </c>
      <c r="Q54" s="176" t="s">
        <v>285</v>
      </c>
      <c r="R54" s="176" t="s">
        <v>285</v>
      </c>
      <c r="S54" s="158" t="s">
        <v>285</v>
      </c>
      <c r="T54" s="180">
        <f t="shared" si="0"/>
        <v>0.32263451599999998</v>
      </c>
      <c r="U54" s="176" t="s">
        <v>285</v>
      </c>
      <c r="V54" s="176" t="s">
        <v>285</v>
      </c>
      <c r="W54" s="157">
        <f t="shared" si="1"/>
        <v>0.315</v>
      </c>
      <c r="X54" s="176" t="s">
        <v>285</v>
      </c>
      <c r="Y54" s="176" t="s">
        <v>285</v>
      </c>
      <c r="Z54" s="40"/>
    </row>
    <row r="55" spans="1:26" s="99" customFormat="1" ht="31" x14ac:dyDescent="0.35">
      <c r="A55" s="173" t="s">
        <v>249</v>
      </c>
      <c r="B55" s="169" t="s">
        <v>344</v>
      </c>
      <c r="C55" s="188" t="s">
        <v>345</v>
      </c>
      <c r="D55" s="157">
        <v>0.20608815</v>
      </c>
      <c r="E55" s="158" t="s">
        <v>285</v>
      </c>
      <c r="F55" s="157">
        <v>0.20608815</v>
      </c>
      <c r="G55" s="176" t="s">
        <v>285</v>
      </c>
      <c r="H55" s="176" t="s">
        <v>285</v>
      </c>
      <c r="I55" s="157">
        <v>0.21</v>
      </c>
      <c r="J55" s="176" t="s">
        <v>285</v>
      </c>
      <c r="K55" s="176" t="s">
        <v>285</v>
      </c>
      <c r="L55" s="158" t="s">
        <v>285</v>
      </c>
      <c r="M55" s="157">
        <v>0</v>
      </c>
      <c r="N55" s="176" t="s">
        <v>285</v>
      </c>
      <c r="O55" s="176" t="s">
        <v>285</v>
      </c>
      <c r="P55" s="157">
        <v>0</v>
      </c>
      <c r="Q55" s="176" t="s">
        <v>285</v>
      </c>
      <c r="R55" s="176" t="s">
        <v>285</v>
      </c>
      <c r="S55" s="158" t="s">
        <v>285</v>
      </c>
      <c r="T55" s="180">
        <f t="shared" si="0"/>
        <v>0.20608815</v>
      </c>
      <c r="U55" s="176" t="s">
        <v>285</v>
      </c>
      <c r="V55" s="176" t="s">
        <v>285</v>
      </c>
      <c r="W55" s="157">
        <f t="shared" si="1"/>
        <v>0.21</v>
      </c>
      <c r="X55" s="176" t="s">
        <v>285</v>
      </c>
      <c r="Y55" s="176" t="s">
        <v>285</v>
      </c>
      <c r="Z55" s="40"/>
    </row>
    <row r="56" spans="1:26" s="76" customFormat="1" ht="31" x14ac:dyDescent="0.35">
      <c r="A56" s="173" t="s">
        <v>249</v>
      </c>
      <c r="B56" s="169" t="s">
        <v>346</v>
      </c>
      <c r="C56" s="188" t="s">
        <v>347</v>
      </c>
      <c r="D56" s="157">
        <v>0.92220799200000003</v>
      </c>
      <c r="E56" s="158" t="s">
        <v>285</v>
      </c>
      <c r="F56" s="157">
        <v>0.92220799200000003</v>
      </c>
      <c r="G56" s="176" t="s">
        <v>285</v>
      </c>
      <c r="H56" s="176" t="s">
        <v>285</v>
      </c>
      <c r="I56" s="157">
        <v>0.88</v>
      </c>
      <c r="J56" s="176" t="s">
        <v>285</v>
      </c>
      <c r="K56" s="176" t="s">
        <v>285</v>
      </c>
      <c r="L56" s="158" t="s">
        <v>285</v>
      </c>
      <c r="M56" s="157">
        <v>0</v>
      </c>
      <c r="N56" s="176" t="s">
        <v>285</v>
      </c>
      <c r="O56" s="176" t="s">
        <v>285</v>
      </c>
      <c r="P56" s="157">
        <v>0</v>
      </c>
      <c r="Q56" s="176" t="s">
        <v>285</v>
      </c>
      <c r="R56" s="176" t="s">
        <v>285</v>
      </c>
      <c r="S56" s="158" t="s">
        <v>285</v>
      </c>
      <c r="T56" s="180">
        <f t="shared" si="0"/>
        <v>0.92220799200000003</v>
      </c>
      <c r="U56" s="176" t="s">
        <v>285</v>
      </c>
      <c r="V56" s="176" t="s">
        <v>285</v>
      </c>
      <c r="W56" s="157">
        <f t="shared" si="1"/>
        <v>0.88</v>
      </c>
      <c r="X56" s="176" t="s">
        <v>285</v>
      </c>
      <c r="Y56" s="176" t="s">
        <v>285</v>
      </c>
      <c r="Z56" s="40"/>
    </row>
    <row r="57" spans="1:26" s="76" customFormat="1" ht="31" x14ac:dyDescent="0.35">
      <c r="A57" s="173" t="s">
        <v>249</v>
      </c>
      <c r="B57" s="169" t="s">
        <v>348</v>
      </c>
      <c r="C57" s="188" t="s">
        <v>349</v>
      </c>
      <c r="D57" s="157">
        <v>0.65051432661200004</v>
      </c>
      <c r="E57" s="158" t="s">
        <v>285</v>
      </c>
      <c r="F57" s="157">
        <v>0</v>
      </c>
      <c r="G57" s="176" t="s">
        <v>285</v>
      </c>
      <c r="H57" s="176" t="s">
        <v>285</v>
      </c>
      <c r="I57" s="157">
        <v>0</v>
      </c>
      <c r="J57" s="176" t="s">
        <v>285</v>
      </c>
      <c r="K57" s="176" t="s">
        <v>285</v>
      </c>
      <c r="L57" s="158" t="s">
        <v>285</v>
      </c>
      <c r="M57" s="158">
        <v>0.65051432661200004</v>
      </c>
      <c r="N57" s="176" t="s">
        <v>285</v>
      </c>
      <c r="O57" s="176" t="s">
        <v>285</v>
      </c>
      <c r="P57" s="157">
        <v>0.6</v>
      </c>
      <c r="Q57" s="176" t="s">
        <v>285</v>
      </c>
      <c r="R57" s="176" t="s">
        <v>285</v>
      </c>
      <c r="S57" s="158" t="s">
        <v>285</v>
      </c>
      <c r="T57" s="180">
        <f t="shared" si="0"/>
        <v>0.65051432661200004</v>
      </c>
      <c r="U57" s="176" t="s">
        <v>285</v>
      </c>
      <c r="V57" s="176" t="s">
        <v>285</v>
      </c>
      <c r="W57" s="157">
        <f t="shared" si="1"/>
        <v>0.6</v>
      </c>
      <c r="X57" s="176" t="s">
        <v>285</v>
      </c>
      <c r="Y57" s="176" t="s">
        <v>285</v>
      </c>
      <c r="Z57" s="40"/>
    </row>
    <row r="58" spans="1:26" s="99" customFormat="1" ht="31" x14ac:dyDescent="0.35">
      <c r="A58" s="173" t="s">
        <v>249</v>
      </c>
      <c r="B58" s="169" t="s">
        <v>350</v>
      </c>
      <c r="C58" s="188" t="s">
        <v>351</v>
      </c>
      <c r="D58" s="157">
        <v>2.0092969870120001</v>
      </c>
      <c r="E58" s="158" t="s">
        <v>285</v>
      </c>
      <c r="F58" s="157">
        <v>0</v>
      </c>
      <c r="G58" s="176" t="s">
        <v>285</v>
      </c>
      <c r="H58" s="176" t="s">
        <v>285</v>
      </c>
      <c r="I58" s="157">
        <v>0</v>
      </c>
      <c r="J58" s="176" t="s">
        <v>285</v>
      </c>
      <c r="K58" s="176" t="s">
        <v>285</v>
      </c>
      <c r="L58" s="158" t="s">
        <v>285</v>
      </c>
      <c r="M58" s="157">
        <v>2.0092969870120001</v>
      </c>
      <c r="N58" s="176" t="s">
        <v>285</v>
      </c>
      <c r="O58" s="176" t="s">
        <v>285</v>
      </c>
      <c r="P58" s="157">
        <v>1.9</v>
      </c>
      <c r="Q58" s="176" t="s">
        <v>285</v>
      </c>
      <c r="R58" s="176" t="s">
        <v>285</v>
      </c>
      <c r="S58" s="158" t="s">
        <v>285</v>
      </c>
      <c r="T58" s="180">
        <f t="shared" si="0"/>
        <v>2.0092969870120001</v>
      </c>
      <c r="U58" s="176" t="s">
        <v>285</v>
      </c>
      <c r="V58" s="176" t="s">
        <v>285</v>
      </c>
      <c r="W58" s="157">
        <f t="shared" si="1"/>
        <v>1.9</v>
      </c>
      <c r="X58" s="176" t="s">
        <v>285</v>
      </c>
      <c r="Y58" s="176" t="s">
        <v>285</v>
      </c>
      <c r="Z58" s="40"/>
    </row>
    <row r="59" spans="1:26" s="76" customFormat="1" ht="31" x14ac:dyDescent="0.35">
      <c r="A59" s="173" t="s">
        <v>249</v>
      </c>
      <c r="B59" s="169" t="s">
        <v>352</v>
      </c>
      <c r="C59" s="188" t="s">
        <v>353</v>
      </c>
      <c r="D59" s="157">
        <v>1.9134488460000001</v>
      </c>
      <c r="E59" s="158" t="s">
        <v>285</v>
      </c>
      <c r="F59" s="157">
        <v>1.9134488460000001</v>
      </c>
      <c r="G59" s="176" t="s">
        <v>285</v>
      </c>
      <c r="H59" s="176" t="s">
        <v>285</v>
      </c>
      <c r="I59" s="157">
        <v>0.5</v>
      </c>
      <c r="J59" s="176" t="s">
        <v>285</v>
      </c>
      <c r="K59" s="176" t="s">
        <v>285</v>
      </c>
      <c r="L59" s="158" t="s">
        <v>285</v>
      </c>
      <c r="M59" s="157">
        <v>0</v>
      </c>
      <c r="N59" s="176" t="s">
        <v>285</v>
      </c>
      <c r="O59" s="176" t="s">
        <v>285</v>
      </c>
      <c r="P59" s="157">
        <v>0</v>
      </c>
      <c r="Q59" s="176" t="s">
        <v>285</v>
      </c>
      <c r="R59" s="176" t="s">
        <v>285</v>
      </c>
      <c r="S59" s="158" t="s">
        <v>285</v>
      </c>
      <c r="T59" s="180">
        <f t="shared" si="0"/>
        <v>1.9134488460000001</v>
      </c>
      <c r="U59" s="176" t="s">
        <v>285</v>
      </c>
      <c r="V59" s="176" t="s">
        <v>285</v>
      </c>
      <c r="W59" s="157">
        <f t="shared" si="1"/>
        <v>0.5</v>
      </c>
      <c r="X59" s="176" t="s">
        <v>285</v>
      </c>
      <c r="Y59" s="176" t="s">
        <v>285</v>
      </c>
      <c r="Z59" s="40"/>
    </row>
    <row r="60" spans="1:26" s="99" customFormat="1" ht="31" x14ac:dyDescent="0.35">
      <c r="A60" s="173" t="s">
        <v>251</v>
      </c>
      <c r="B60" s="174" t="s">
        <v>252</v>
      </c>
      <c r="C60" s="173" t="s">
        <v>284</v>
      </c>
      <c r="D60" s="181" t="s">
        <v>285</v>
      </c>
      <c r="E60" s="158" t="s">
        <v>285</v>
      </c>
      <c r="F60" s="181" t="s">
        <v>285</v>
      </c>
      <c r="G60" s="176" t="s">
        <v>285</v>
      </c>
      <c r="H60" s="176" t="s">
        <v>285</v>
      </c>
      <c r="I60" s="181" t="s">
        <v>285</v>
      </c>
      <c r="J60" s="176" t="s">
        <v>285</v>
      </c>
      <c r="K60" s="176" t="s">
        <v>285</v>
      </c>
      <c r="L60" s="158" t="s">
        <v>285</v>
      </c>
      <c r="M60" s="181" t="s">
        <v>285</v>
      </c>
      <c r="N60" s="176" t="s">
        <v>285</v>
      </c>
      <c r="O60" s="176" t="s">
        <v>285</v>
      </c>
      <c r="P60" s="181" t="s">
        <v>285</v>
      </c>
      <c r="Q60" s="176" t="s">
        <v>285</v>
      </c>
      <c r="R60" s="176" t="s">
        <v>285</v>
      </c>
      <c r="S60" s="158" t="s">
        <v>285</v>
      </c>
      <c r="T60" s="181" t="s">
        <v>285</v>
      </c>
      <c r="U60" s="176" t="s">
        <v>285</v>
      </c>
      <c r="V60" s="176" t="s">
        <v>285</v>
      </c>
      <c r="W60" s="181" t="s">
        <v>285</v>
      </c>
      <c r="X60" s="176" t="s">
        <v>285</v>
      </c>
      <c r="Y60" s="182" t="s">
        <v>285</v>
      </c>
      <c r="Z60" s="40"/>
    </row>
    <row r="61" spans="1:26" s="99" customFormat="1" ht="31" x14ac:dyDescent="0.35">
      <c r="A61" s="173" t="s">
        <v>149</v>
      </c>
      <c r="B61" s="174" t="s">
        <v>253</v>
      </c>
      <c r="C61" s="173" t="s">
        <v>284</v>
      </c>
      <c r="D61" s="181" t="s">
        <v>285</v>
      </c>
      <c r="E61" s="158" t="s">
        <v>285</v>
      </c>
      <c r="F61" s="181" t="s">
        <v>285</v>
      </c>
      <c r="G61" s="176" t="s">
        <v>285</v>
      </c>
      <c r="H61" s="176" t="s">
        <v>285</v>
      </c>
      <c r="I61" s="181" t="s">
        <v>285</v>
      </c>
      <c r="J61" s="176" t="s">
        <v>285</v>
      </c>
      <c r="K61" s="176" t="s">
        <v>285</v>
      </c>
      <c r="L61" s="158" t="s">
        <v>285</v>
      </c>
      <c r="M61" s="181" t="s">
        <v>285</v>
      </c>
      <c r="N61" s="176" t="s">
        <v>285</v>
      </c>
      <c r="O61" s="176" t="s">
        <v>285</v>
      </c>
      <c r="P61" s="181" t="s">
        <v>285</v>
      </c>
      <c r="Q61" s="176" t="s">
        <v>285</v>
      </c>
      <c r="R61" s="176" t="s">
        <v>285</v>
      </c>
      <c r="S61" s="158" t="s">
        <v>285</v>
      </c>
      <c r="T61" s="181" t="s">
        <v>285</v>
      </c>
      <c r="U61" s="176" t="s">
        <v>285</v>
      </c>
      <c r="V61" s="176" t="s">
        <v>285</v>
      </c>
      <c r="W61" s="181" t="s">
        <v>285</v>
      </c>
      <c r="X61" s="176" t="s">
        <v>285</v>
      </c>
      <c r="Y61" s="182" t="s">
        <v>285</v>
      </c>
      <c r="Z61" s="40"/>
    </row>
    <row r="62" spans="1:26" s="99" customFormat="1" ht="31" x14ac:dyDescent="0.35">
      <c r="A62" s="173" t="s">
        <v>150</v>
      </c>
      <c r="B62" s="174" t="s">
        <v>254</v>
      </c>
      <c r="C62" s="173" t="s">
        <v>284</v>
      </c>
      <c r="D62" s="181" t="s">
        <v>285</v>
      </c>
      <c r="E62" s="158" t="s">
        <v>285</v>
      </c>
      <c r="F62" s="181" t="s">
        <v>285</v>
      </c>
      <c r="G62" s="176" t="s">
        <v>285</v>
      </c>
      <c r="H62" s="176" t="s">
        <v>285</v>
      </c>
      <c r="I62" s="181" t="s">
        <v>285</v>
      </c>
      <c r="J62" s="176" t="s">
        <v>285</v>
      </c>
      <c r="K62" s="176" t="s">
        <v>285</v>
      </c>
      <c r="L62" s="158" t="s">
        <v>285</v>
      </c>
      <c r="M62" s="181" t="s">
        <v>285</v>
      </c>
      <c r="N62" s="176" t="s">
        <v>285</v>
      </c>
      <c r="O62" s="176" t="s">
        <v>285</v>
      </c>
      <c r="P62" s="181" t="s">
        <v>285</v>
      </c>
      <c r="Q62" s="176" t="s">
        <v>285</v>
      </c>
      <c r="R62" s="176" t="s">
        <v>285</v>
      </c>
      <c r="S62" s="158" t="s">
        <v>285</v>
      </c>
      <c r="T62" s="181" t="s">
        <v>285</v>
      </c>
      <c r="U62" s="176" t="s">
        <v>285</v>
      </c>
      <c r="V62" s="176" t="s">
        <v>285</v>
      </c>
      <c r="W62" s="181" t="s">
        <v>285</v>
      </c>
      <c r="X62" s="176" t="s">
        <v>285</v>
      </c>
      <c r="Y62" s="182" t="s">
        <v>285</v>
      </c>
      <c r="Z62" s="40"/>
    </row>
    <row r="63" spans="1:26" s="99" customFormat="1" ht="31" x14ac:dyDescent="0.35">
      <c r="A63" s="173" t="s">
        <v>151</v>
      </c>
      <c r="B63" s="174" t="s">
        <v>255</v>
      </c>
      <c r="C63" s="173" t="s">
        <v>284</v>
      </c>
      <c r="D63" s="181" t="s">
        <v>285</v>
      </c>
      <c r="E63" s="158" t="s">
        <v>285</v>
      </c>
      <c r="F63" s="181" t="s">
        <v>285</v>
      </c>
      <c r="G63" s="176" t="s">
        <v>285</v>
      </c>
      <c r="H63" s="176" t="s">
        <v>285</v>
      </c>
      <c r="I63" s="181" t="s">
        <v>285</v>
      </c>
      <c r="J63" s="176" t="s">
        <v>285</v>
      </c>
      <c r="K63" s="176" t="s">
        <v>285</v>
      </c>
      <c r="L63" s="158" t="s">
        <v>285</v>
      </c>
      <c r="M63" s="181" t="s">
        <v>285</v>
      </c>
      <c r="N63" s="176" t="s">
        <v>285</v>
      </c>
      <c r="O63" s="176" t="s">
        <v>285</v>
      </c>
      <c r="P63" s="181" t="s">
        <v>285</v>
      </c>
      <c r="Q63" s="176" t="s">
        <v>285</v>
      </c>
      <c r="R63" s="176" t="s">
        <v>285</v>
      </c>
      <c r="S63" s="158" t="s">
        <v>285</v>
      </c>
      <c r="T63" s="181" t="s">
        <v>285</v>
      </c>
      <c r="U63" s="176" t="s">
        <v>285</v>
      </c>
      <c r="V63" s="176" t="s">
        <v>285</v>
      </c>
      <c r="W63" s="181" t="s">
        <v>285</v>
      </c>
      <c r="X63" s="176" t="s">
        <v>285</v>
      </c>
      <c r="Y63" s="182" t="s">
        <v>285</v>
      </c>
      <c r="Z63" s="40"/>
    </row>
    <row r="64" spans="1:26" s="99" customFormat="1" ht="31" x14ac:dyDescent="0.35">
      <c r="A64" s="173" t="s">
        <v>256</v>
      </c>
      <c r="B64" s="174" t="s">
        <v>257</v>
      </c>
      <c r="C64" s="173" t="s">
        <v>284</v>
      </c>
      <c r="D64" s="181" t="s">
        <v>285</v>
      </c>
      <c r="E64" s="158" t="s">
        <v>285</v>
      </c>
      <c r="F64" s="181" t="s">
        <v>285</v>
      </c>
      <c r="G64" s="176" t="s">
        <v>285</v>
      </c>
      <c r="H64" s="176" t="s">
        <v>285</v>
      </c>
      <c r="I64" s="181" t="s">
        <v>285</v>
      </c>
      <c r="J64" s="176" t="s">
        <v>285</v>
      </c>
      <c r="K64" s="181" t="s">
        <v>285</v>
      </c>
      <c r="L64" s="158" t="s">
        <v>285</v>
      </c>
      <c r="M64" s="181" t="s">
        <v>285</v>
      </c>
      <c r="N64" s="176" t="s">
        <v>285</v>
      </c>
      <c r="O64" s="176" t="s">
        <v>285</v>
      </c>
      <c r="P64" s="181" t="s">
        <v>285</v>
      </c>
      <c r="Q64" s="176" t="s">
        <v>285</v>
      </c>
      <c r="R64" s="181" t="s">
        <v>285</v>
      </c>
      <c r="S64" s="158" t="s">
        <v>285</v>
      </c>
      <c r="T64" s="181" t="s">
        <v>285</v>
      </c>
      <c r="U64" s="176" t="s">
        <v>285</v>
      </c>
      <c r="V64" s="176" t="s">
        <v>285</v>
      </c>
      <c r="W64" s="181" t="s">
        <v>285</v>
      </c>
      <c r="X64" s="176" t="s">
        <v>285</v>
      </c>
      <c r="Y64" s="182" t="s">
        <v>285</v>
      </c>
      <c r="Z64" s="40"/>
    </row>
    <row r="65" spans="1:26" s="76" customFormat="1" ht="46.5" x14ac:dyDescent="0.35">
      <c r="A65" s="173" t="s">
        <v>258</v>
      </c>
      <c r="B65" s="174" t="s">
        <v>259</v>
      </c>
      <c r="C65" s="173" t="s">
        <v>284</v>
      </c>
      <c r="D65" s="181" t="s">
        <v>285</v>
      </c>
      <c r="E65" s="158" t="s">
        <v>285</v>
      </c>
      <c r="F65" s="181" t="s">
        <v>285</v>
      </c>
      <c r="G65" s="176" t="s">
        <v>285</v>
      </c>
      <c r="H65" s="176" t="s">
        <v>285</v>
      </c>
      <c r="I65" s="181" t="s">
        <v>285</v>
      </c>
      <c r="J65" s="176" t="s">
        <v>285</v>
      </c>
      <c r="K65" s="181" t="s">
        <v>285</v>
      </c>
      <c r="L65" s="158" t="s">
        <v>285</v>
      </c>
      <c r="M65" s="181" t="s">
        <v>285</v>
      </c>
      <c r="N65" s="176" t="s">
        <v>285</v>
      </c>
      <c r="O65" s="176" t="s">
        <v>285</v>
      </c>
      <c r="P65" s="181" t="s">
        <v>285</v>
      </c>
      <c r="Q65" s="176" t="s">
        <v>285</v>
      </c>
      <c r="R65" s="181" t="s">
        <v>285</v>
      </c>
      <c r="S65" s="158" t="s">
        <v>285</v>
      </c>
      <c r="T65" s="181" t="s">
        <v>285</v>
      </c>
      <c r="U65" s="176" t="s">
        <v>285</v>
      </c>
      <c r="V65" s="176" t="s">
        <v>285</v>
      </c>
      <c r="W65" s="181" t="s">
        <v>285</v>
      </c>
      <c r="X65" s="176" t="s">
        <v>285</v>
      </c>
      <c r="Y65" s="182" t="s">
        <v>285</v>
      </c>
      <c r="Z65" s="40"/>
    </row>
    <row r="66" spans="1:26" s="76" customFormat="1" ht="46.5" x14ac:dyDescent="0.35">
      <c r="A66" s="173" t="s">
        <v>260</v>
      </c>
      <c r="B66" s="174" t="s">
        <v>261</v>
      </c>
      <c r="C66" s="173" t="s">
        <v>284</v>
      </c>
      <c r="D66" s="181" t="s">
        <v>285</v>
      </c>
      <c r="E66" s="158" t="s">
        <v>285</v>
      </c>
      <c r="F66" s="181" t="s">
        <v>285</v>
      </c>
      <c r="G66" s="176" t="s">
        <v>285</v>
      </c>
      <c r="H66" s="176" t="s">
        <v>285</v>
      </c>
      <c r="I66" s="181" t="s">
        <v>285</v>
      </c>
      <c r="J66" s="176" t="s">
        <v>285</v>
      </c>
      <c r="K66" s="181" t="s">
        <v>285</v>
      </c>
      <c r="L66" s="158" t="s">
        <v>285</v>
      </c>
      <c r="M66" s="181" t="s">
        <v>285</v>
      </c>
      <c r="N66" s="176" t="s">
        <v>285</v>
      </c>
      <c r="O66" s="176" t="s">
        <v>285</v>
      </c>
      <c r="P66" s="181" t="s">
        <v>285</v>
      </c>
      <c r="Q66" s="176" t="s">
        <v>285</v>
      </c>
      <c r="R66" s="181" t="s">
        <v>285</v>
      </c>
      <c r="S66" s="158" t="s">
        <v>285</v>
      </c>
      <c r="T66" s="181" t="s">
        <v>285</v>
      </c>
      <c r="U66" s="176" t="s">
        <v>285</v>
      </c>
      <c r="V66" s="176" t="s">
        <v>285</v>
      </c>
      <c r="W66" s="181" t="s">
        <v>285</v>
      </c>
      <c r="X66" s="176" t="s">
        <v>285</v>
      </c>
      <c r="Y66" s="182" t="s">
        <v>285</v>
      </c>
      <c r="Z66" s="40"/>
    </row>
    <row r="67" spans="1:26" s="76" customFormat="1" ht="46.5" x14ac:dyDescent="0.35">
      <c r="A67" s="173" t="s">
        <v>262</v>
      </c>
      <c r="B67" s="174" t="s">
        <v>263</v>
      </c>
      <c r="C67" s="173" t="s">
        <v>284</v>
      </c>
      <c r="D67" s="181" t="s">
        <v>285</v>
      </c>
      <c r="E67" s="158" t="s">
        <v>285</v>
      </c>
      <c r="F67" s="181" t="s">
        <v>285</v>
      </c>
      <c r="G67" s="176" t="s">
        <v>285</v>
      </c>
      <c r="H67" s="176" t="s">
        <v>285</v>
      </c>
      <c r="I67" s="181" t="s">
        <v>285</v>
      </c>
      <c r="J67" s="176" t="s">
        <v>285</v>
      </c>
      <c r="K67" s="181" t="s">
        <v>285</v>
      </c>
      <c r="L67" s="158" t="s">
        <v>285</v>
      </c>
      <c r="M67" s="181" t="s">
        <v>285</v>
      </c>
      <c r="N67" s="176" t="s">
        <v>285</v>
      </c>
      <c r="O67" s="176" t="s">
        <v>285</v>
      </c>
      <c r="P67" s="181" t="s">
        <v>285</v>
      </c>
      <c r="Q67" s="176" t="s">
        <v>285</v>
      </c>
      <c r="R67" s="181" t="s">
        <v>285</v>
      </c>
      <c r="S67" s="181" t="s">
        <v>285</v>
      </c>
      <c r="T67" s="181" t="s">
        <v>285</v>
      </c>
      <c r="U67" s="181" t="s">
        <v>285</v>
      </c>
      <c r="V67" s="181" t="s">
        <v>285</v>
      </c>
      <c r="W67" s="181" t="s">
        <v>285</v>
      </c>
      <c r="X67" s="181" t="s">
        <v>285</v>
      </c>
      <c r="Y67" s="181" t="s">
        <v>285</v>
      </c>
      <c r="Z67" s="40"/>
    </row>
    <row r="68" spans="1:26" s="76" customFormat="1" ht="46.5" x14ac:dyDescent="0.35">
      <c r="A68" s="173" t="s">
        <v>264</v>
      </c>
      <c r="B68" s="174" t="s">
        <v>265</v>
      </c>
      <c r="C68" s="173" t="s">
        <v>284</v>
      </c>
      <c r="D68" s="181" t="s">
        <v>285</v>
      </c>
      <c r="E68" s="158" t="s">
        <v>285</v>
      </c>
      <c r="F68" s="181" t="s">
        <v>285</v>
      </c>
      <c r="G68" s="176" t="s">
        <v>285</v>
      </c>
      <c r="H68" s="176" t="s">
        <v>285</v>
      </c>
      <c r="I68" s="181" t="s">
        <v>285</v>
      </c>
      <c r="J68" s="176" t="s">
        <v>285</v>
      </c>
      <c r="K68" s="181" t="s">
        <v>285</v>
      </c>
      <c r="L68" s="158" t="s">
        <v>285</v>
      </c>
      <c r="M68" s="181" t="s">
        <v>285</v>
      </c>
      <c r="N68" s="176" t="s">
        <v>285</v>
      </c>
      <c r="O68" s="176" t="s">
        <v>285</v>
      </c>
      <c r="P68" s="181" t="s">
        <v>285</v>
      </c>
      <c r="Q68" s="176" t="s">
        <v>285</v>
      </c>
      <c r="R68" s="181" t="s">
        <v>285</v>
      </c>
      <c r="S68" s="181" t="s">
        <v>285</v>
      </c>
      <c r="T68" s="181" t="s">
        <v>285</v>
      </c>
      <c r="U68" s="181" t="s">
        <v>285</v>
      </c>
      <c r="V68" s="181" t="s">
        <v>285</v>
      </c>
      <c r="W68" s="181" t="s">
        <v>285</v>
      </c>
      <c r="X68" s="181" t="s">
        <v>285</v>
      </c>
      <c r="Y68" s="181" t="s">
        <v>285</v>
      </c>
      <c r="Z68" s="40"/>
    </row>
    <row r="69" spans="1:26" s="76" customFormat="1" ht="46.5" x14ac:dyDescent="0.35">
      <c r="A69" s="173" t="s">
        <v>266</v>
      </c>
      <c r="B69" s="174" t="s">
        <v>267</v>
      </c>
      <c r="C69" s="173" t="s">
        <v>284</v>
      </c>
      <c r="D69" s="181" t="s">
        <v>285</v>
      </c>
      <c r="E69" s="158" t="s">
        <v>285</v>
      </c>
      <c r="F69" s="181" t="s">
        <v>285</v>
      </c>
      <c r="G69" s="176" t="s">
        <v>285</v>
      </c>
      <c r="H69" s="176" t="s">
        <v>285</v>
      </c>
      <c r="I69" s="181" t="s">
        <v>285</v>
      </c>
      <c r="J69" s="176" t="s">
        <v>285</v>
      </c>
      <c r="K69" s="181" t="s">
        <v>285</v>
      </c>
      <c r="L69" s="158" t="s">
        <v>285</v>
      </c>
      <c r="M69" s="181" t="s">
        <v>285</v>
      </c>
      <c r="N69" s="176" t="s">
        <v>285</v>
      </c>
      <c r="O69" s="176" t="s">
        <v>285</v>
      </c>
      <c r="P69" s="181" t="s">
        <v>285</v>
      </c>
      <c r="Q69" s="176" t="s">
        <v>285</v>
      </c>
      <c r="R69" s="181" t="s">
        <v>285</v>
      </c>
      <c r="S69" s="181" t="s">
        <v>285</v>
      </c>
      <c r="T69" s="181" t="s">
        <v>285</v>
      </c>
      <c r="U69" s="181" t="s">
        <v>285</v>
      </c>
      <c r="V69" s="181" t="s">
        <v>285</v>
      </c>
      <c r="W69" s="181" t="s">
        <v>285</v>
      </c>
      <c r="X69" s="181" t="s">
        <v>285</v>
      </c>
      <c r="Y69" s="181" t="s">
        <v>285</v>
      </c>
      <c r="Z69" s="40"/>
    </row>
    <row r="70" spans="1:26" s="99" customFormat="1" ht="46.5" x14ac:dyDescent="0.35">
      <c r="A70" s="173" t="s">
        <v>268</v>
      </c>
      <c r="B70" s="174" t="s">
        <v>269</v>
      </c>
      <c r="C70" s="173" t="s">
        <v>284</v>
      </c>
      <c r="D70" s="181" t="s">
        <v>285</v>
      </c>
      <c r="E70" s="181" t="s">
        <v>285</v>
      </c>
      <c r="F70" s="181" t="s">
        <v>285</v>
      </c>
      <c r="G70" s="176" t="s">
        <v>285</v>
      </c>
      <c r="H70" s="176" t="s">
        <v>285</v>
      </c>
      <c r="I70" s="181" t="s">
        <v>285</v>
      </c>
      <c r="J70" s="176" t="s">
        <v>285</v>
      </c>
      <c r="K70" s="181" t="s">
        <v>285</v>
      </c>
      <c r="L70" s="181" t="s">
        <v>285</v>
      </c>
      <c r="M70" s="181" t="s">
        <v>285</v>
      </c>
      <c r="N70" s="176" t="s">
        <v>285</v>
      </c>
      <c r="O70" s="176" t="s">
        <v>285</v>
      </c>
      <c r="P70" s="181" t="s">
        <v>285</v>
      </c>
      <c r="Q70" s="176" t="s">
        <v>285</v>
      </c>
      <c r="R70" s="181" t="s">
        <v>285</v>
      </c>
      <c r="S70" s="181" t="s">
        <v>285</v>
      </c>
      <c r="T70" s="181" t="s">
        <v>285</v>
      </c>
      <c r="U70" s="181" t="s">
        <v>285</v>
      </c>
      <c r="V70" s="181" t="s">
        <v>285</v>
      </c>
      <c r="W70" s="181" t="s">
        <v>285</v>
      </c>
      <c r="X70" s="181" t="s">
        <v>285</v>
      </c>
      <c r="Y70" s="181" t="s">
        <v>285</v>
      </c>
      <c r="Z70" s="40"/>
    </row>
    <row r="71" spans="1:26" s="76" customFormat="1" ht="31" x14ac:dyDescent="0.35">
      <c r="A71" s="173" t="s">
        <v>270</v>
      </c>
      <c r="B71" s="174" t="s">
        <v>271</v>
      </c>
      <c r="C71" s="173" t="s">
        <v>284</v>
      </c>
      <c r="D71" s="181" t="s">
        <v>285</v>
      </c>
      <c r="E71" s="181" t="s">
        <v>285</v>
      </c>
      <c r="F71" s="181" t="s">
        <v>285</v>
      </c>
      <c r="G71" s="176" t="s">
        <v>285</v>
      </c>
      <c r="H71" s="176" t="s">
        <v>285</v>
      </c>
      <c r="I71" s="181" t="s">
        <v>285</v>
      </c>
      <c r="J71" s="176" t="s">
        <v>285</v>
      </c>
      <c r="K71" s="181" t="s">
        <v>285</v>
      </c>
      <c r="L71" s="181" t="s">
        <v>285</v>
      </c>
      <c r="M71" s="181" t="s">
        <v>285</v>
      </c>
      <c r="N71" s="176" t="s">
        <v>285</v>
      </c>
      <c r="O71" s="176" t="s">
        <v>285</v>
      </c>
      <c r="P71" s="181" t="s">
        <v>285</v>
      </c>
      <c r="Q71" s="176" t="s">
        <v>285</v>
      </c>
      <c r="R71" s="181" t="s">
        <v>285</v>
      </c>
      <c r="S71" s="181" t="s">
        <v>285</v>
      </c>
      <c r="T71" s="181" t="s">
        <v>285</v>
      </c>
      <c r="U71" s="181" t="s">
        <v>285</v>
      </c>
      <c r="V71" s="181" t="s">
        <v>285</v>
      </c>
      <c r="W71" s="181" t="s">
        <v>285</v>
      </c>
      <c r="X71" s="181" t="s">
        <v>285</v>
      </c>
      <c r="Y71" s="181" t="s">
        <v>285</v>
      </c>
      <c r="Z71" s="40"/>
    </row>
    <row r="72" spans="1:26" s="76" customFormat="1" ht="46.5" x14ac:dyDescent="0.35">
      <c r="A72" s="173" t="s">
        <v>272</v>
      </c>
      <c r="B72" s="174" t="s">
        <v>273</v>
      </c>
      <c r="C72" s="173" t="s">
        <v>284</v>
      </c>
      <c r="D72" s="181" t="s">
        <v>285</v>
      </c>
      <c r="E72" s="181" t="s">
        <v>285</v>
      </c>
      <c r="F72" s="181" t="s">
        <v>285</v>
      </c>
      <c r="G72" s="176" t="s">
        <v>285</v>
      </c>
      <c r="H72" s="176" t="s">
        <v>285</v>
      </c>
      <c r="I72" s="181" t="s">
        <v>285</v>
      </c>
      <c r="J72" s="176" t="s">
        <v>285</v>
      </c>
      <c r="K72" s="181" t="s">
        <v>285</v>
      </c>
      <c r="L72" s="181" t="s">
        <v>285</v>
      </c>
      <c r="M72" s="181" t="s">
        <v>285</v>
      </c>
      <c r="N72" s="176" t="s">
        <v>285</v>
      </c>
      <c r="O72" s="176" t="s">
        <v>285</v>
      </c>
      <c r="P72" s="181" t="s">
        <v>285</v>
      </c>
      <c r="Q72" s="176" t="s">
        <v>285</v>
      </c>
      <c r="R72" s="181" t="s">
        <v>285</v>
      </c>
      <c r="S72" s="181" t="s">
        <v>285</v>
      </c>
      <c r="T72" s="181" t="s">
        <v>285</v>
      </c>
      <c r="U72" s="181" t="s">
        <v>285</v>
      </c>
      <c r="V72" s="181" t="s">
        <v>285</v>
      </c>
      <c r="W72" s="181" t="s">
        <v>285</v>
      </c>
      <c r="X72" s="181" t="s">
        <v>285</v>
      </c>
      <c r="Y72" s="181" t="s">
        <v>285</v>
      </c>
      <c r="Z72" s="40"/>
    </row>
    <row r="73" spans="1:26" s="92" customFormat="1" ht="62" x14ac:dyDescent="0.35">
      <c r="A73" s="173" t="s">
        <v>152</v>
      </c>
      <c r="B73" s="174" t="s">
        <v>274</v>
      </c>
      <c r="C73" s="173" t="s">
        <v>284</v>
      </c>
      <c r="D73" s="181" t="s">
        <v>285</v>
      </c>
      <c r="E73" s="181" t="s">
        <v>285</v>
      </c>
      <c r="F73" s="181" t="s">
        <v>285</v>
      </c>
      <c r="G73" s="176" t="s">
        <v>285</v>
      </c>
      <c r="H73" s="176" t="s">
        <v>285</v>
      </c>
      <c r="I73" s="181" t="s">
        <v>285</v>
      </c>
      <c r="J73" s="176" t="s">
        <v>285</v>
      </c>
      <c r="K73" s="181" t="s">
        <v>285</v>
      </c>
      <c r="L73" s="181" t="s">
        <v>285</v>
      </c>
      <c r="M73" s="181" t="s">
        <v>285</v>
      </c>
      <c r="N73" s="176" t="s">
        <v>285</v>
      </c>
      <c r="O73" s="176" t="s">
        <v>285</v>
      </c>
      <c r="P73" s="181" t="s">
        <v>285</v>
      </c>
      <c r="Q73" s="176" t="s">
        <v>285</v>
      </c>
      <c r="R73" s="181" t="s">
        <v>285</v>
      </c>
      <c r="S73" s="181" t="s">
        <v>285</v>
      </c>
      <c r="T73" s="181" t="s">
        <v>285</v>
      </c>
      <c r="U73" s="181" t="s">
        <v>285</v>
      </c>
      <c r="V73" s="181" t="s">
        <v>285</v>
      </c>
      <c r="W73" s="181" t="s">
        <v>285</v>
      </c>
      <c r="X73" s="181" t="s">
        <v>285</v>
      </c>
      <c r="Y73" s="181" t="s">
        <v>285</v>
      </c>
      <c r="Z73" s="40"/>
    </row>
    <row r="74" spans="1:26" s="92" customFormat="1" ht="62" x14ac:dyDescent="0.35">
      <c r="A74" s="173" t="s">
        <v>275</v>
      </c>
      <c r="B74" s="174" t="s">
        <v>276</v>
      </c>
      <c r="C74" s="173" t="s">
        <v>284</v>
      </c>
      <c r="D74" s="181" t="s">
        <v>285</v>
      </c>
      <c r="E74" s="181" t="s">
        <v>285</v>
      </c>
      <c r="F74" s="181" t="s">
        <v>285</v>
      </c>
      <c r="G74" s="176" t="s">
        <v>285</v>
      </c>
      <c r="H74" s="176" t="s">
        <v>285</v>
      </c>
      <c r="I74" s="181" t="s">
        <v>285</v>
      </c>
      <c r="J74" s="176" t="s">
        <v>285</v>
      </c>
      <c r="K74" s="181" t="s">
        <v>285</v>
      </c>
      <c r="L74" s="181" t="s">
        <v>285</v>
      </c>
      <c r="M74" s="181" t="s">
        <v>285</v>
      </c>
      <c r="N74" s="176" t="s">
        <v>285</v>
      </c>
      <c r="O74" s="176" t="s">
        <v>285</v>
      </c>
      <c r="P74" s="181" t="s">
        <v>285</v>
      </c>
      <c r="Q74" s="176" t="s">
        <v>285</v>
      </c>
      <c r="R74" s="181" t="s">
        <v>285</v>
      </c>
      <c r="S74" s="181" t="s">
        <v>285</v>
      </c>
      <c r="T74" s="181" t="s">
        <v>285</v>
      </c>
      <c r="U74" s="181" t="s">
        <v>285</v>
      </c>
      <c r="V74" s="181" t="s">
        <v>285</v>
      </c>
      <c r="W74" s="181" t="s">
        <v>285</v>
      </c>
      <c r="X74" s="181" t="s">
        <v>285</v>
      </c>
      <c r="Y74" s="181" t="s">
        <v>285</v>
      </c>
      <c r="Z74" s="40"/>
    </row>
    <row r="75" spans="1:26" ht="46.5" x14ac:dyDescent="0.35">
      <c r="A75" s="173" t="s">
        <v>277</v>
      </c>
      <c r="B75" s="174" t="s">
        <v>278</v>
      </c>
      <c r="C75" s="173" t="s">
        <v>284</v>
      </c>
      <c r="D75" s="181" t="s">
        <v>285</v>
      </c>
      <c r="E75" s="181" t="s">
        <v>285</v>
      </c>
      <c r="F75" s="181" t="s">
        <v>285</v>
      </c>
      <c r="G75" s="176" t="s">
        <v>285</v>
      </c>
      <c r="H75" s="176" t="s">
        <v>285</v>
      </c>
      <c r="I75" s="181" t="s">
        <v>285</v>
      </c>
      <c r="J75" s="176" t="s">
        <v>285</v>
      </c>
      <c r="K75" s="181" t="s">
        <v>285</v>
      </c>
      <c r="L75" s="181" t="s">
        <v>285</v>
      </c>
      <c r="M75" s="181" t="s">
        <v>285</v>
      </c>
      <c r="N75" s="176" t="s">
        <v>285</v>
      </c>
      <c r="O75" s="176" t="s">
        <v>285</v>
      </c>
      <c r="P75" s="181" t="s">
        <v>285</v>
      </c>
      <c r="Q75" s="176" t="s">
        <v>285</v>
      </c>
      <c r="R75" s="181" t="s">
        <v>285</v>
      </c>
      <c r="S75" s="181" t="s">
        <v>285</v>
      </c>
      <c r="T75" s="181" t="s">
        <v>285</v>
      </c>
      <c r="U75" s="181" t="s">
        <v>285</v>
      </c>
      <c r="V75" s="181" t="s">
        <v>285</v>
      </c>
      <c r="W75" s="181" t="s">
        <v>285</v>
      </c>
      <c r="X75" s="181" t="s">
        <v>285</v>
      </c>
      <c r="Y75" s="181" t="s">
        <v>285</v>
      </c>
    </row>
    <row r="76" spans="1:26" s="22" customFormat="1" ht="31" x14ac:dyDescent="0.35">
      <c r="A76" s="173" t="s">
        <v>153</v>
      </c>
      <c r="B76" s="174" t="s">
        <v>279</v>
      </c>
      <c r="C76" s="173" t="s">
        <v>284</v>
      </c>
      <c r="D76" s="181" t="s">
        <v>285</v>
      </c>
      <c r="E76" s="181" t="s">
        <v>285</v>
      </c>
      <c r="F76" s="181" t="s">
        <v>285</v>
      </c>
      <c r="G76" s="176" t="s">
        <v>285</v>
      </c>
      <c r="H76" s="176" t="s">
        <v>285</v>
      </c>
      <c r="I76" s="181" t="s">
        <v>285</v>
      </c>
      <c r="J76" s="176" t="s">
        <v>285</v>
      </c>
      <c r="K76" s="181" t="s">
        <v>285</v>
      </c>
      <c r="L76" s="181" t="s">
        <v>285</v>
      </c>
      <c r="M76" s="181" t="s">
        <v>285</v>
      </c>
      <c r="N76" s="176" t="s">
        <v>285</v>
      </c>
      <c r="O76" s="176" t="s">
        <v>285</v>
      </c>
      <c r="P76" s="181" t="s">
        <v>285</v>
      </c>
      <c r="Q76" s="176" t="s">
        <v>285</v>
      </c>
      <c r="R76" s="181" t="s">
        <v>285</v>
      </c>
      <c r="S76" s="181" t="s">
        <v>285</v>
      </c>
      <c r="T76" s="181" t="s">
        <v>285</v>
      </c>
      <c r="U76" s="181" t="s">
        <v>285</v>
      </c>
      <c r="V76" s="181" t="s">
        <v>285</v>
      </c>
      <c r="W76" s="181" t="s">
        <v>285</v>
      </c>
      <c r="X76" s="181" t="s">
        <v>285</v>
      </c>
      <c r="Y76" s="181" t="s">
        <v>285</v>
      </c>
    </row>
    <row r="77" spans="1:26" s="22" customFormat="1" ht="46.5" x14ac:dyDescent="0.35">
      <c r="A77" s="173" t="s">
        <v>280</v>
      </c>
      <c r="B77" s="174" t="s">
        <v>281</v>
      </c>
      <c r="C77" s="173" t="s">
        <v>284</v>
      </c>
      <c r="D77" s="181" t="s">
        <v>285</v>
      </c>
      <c r="E77" s="181" t="s">
        <v>285</v>
      </c>
      <c r="F77" s="181" t="s">
        <v>285</v>
      </c>
      <c r="G77" s="181" t="s">
        <v>285</v>
      </c>
      <c r="H77" s="181" t="s">
        <v>285</v>
      </c>
      <c r="I77" s="181" t="s">
        <v>285</v>
      </c>
      <c r="J77" s="176" t="s">
        <v>285</v>
      </c>
      <c r="K77" s="181" t="s">
        <v>285</v>
      </c>
      <c r="L77" s="181" t="s">
        <v>285</v>
      </c>
      <c r="M77" s="181" t="s">
        <v>285</v>
      </c>
      <c r="N77" s="181" t="s">
        <v>285</v>
      </c>
      <c r="O77" s="181" t="s">
        <v>285</v>
      </c>
      <c r="P77" s="181" t="s">
        <v>285</v>
      </c>
      <c r="Q77" s="176" t="s">
        <v>285</v>
      </c>
      <c r="R77" s="181" t="s">
        <v>285</v>
      </c>
      <c r="S77" s="181" t="s">
        <v>285</v>
      </c>
      <c r="T77" s="181" t="s">
        <v>285</v>
      </c>
      <c r="U77" s="181" t="s">
        <v>285</v>
      </c>
      <c r="V77" s="181" t="s">
        <v>285</v>
      </c>
      <c r="W77" s="181" t="s">
        <v>285</v>
      </c>
      <c r="X77" s="181" t="s">
        <v>285</v>
      </c>
      <c r="Y77" s="181" t="s">
        <v>285</v>
      </c>
    </row>
    <row r="78" spans="1:26" s="22" customFormat="1" ht="31" x14ac:dyDescent="0.35">
      <c r="A78" s="165" t="s">
        <v>282</v>
      </c>
      <c r="B78" s="166" t="s">
        <v>283</v>
      </c>
      <c r="C78" s="173" t="s">
        <v>284</v>
      </c>
      <c r="D78" s="181" t="s">
        <v>285</v>
      </c>
      <c r="E78" s="181" t="s">
        <v>285</v>
      </c>
      <c r="F78" s="181" t="s">
        <v>285</v>
      </c>
      <c r="G78" s="181" t="s">
        <v>285</v>
      </c>
      <c r="H78" s="181" t="s">
        <v>285</v>
      </c>
      <c r="I78" s="181" t="s">
        <v>285</v>
      </c>
      <c r="J78" s="176" t="s">
        <v>285</v>
      </c>
      <c r="K78" s="181" t="s">
        <v>285</v>
      </c>
      <c r="L78" s="181" t="s">
        <v>285</v>
      </c>
      <c r="M78" s="181" t="s">
        <v>285</v>
      </c>
      <c r="N78" s="181" t="s">
        <v>285</v>
      </c>
      <c r="O78" s="181" t="s">
        <v>285</v>
      </c>
      <c r="P78" s="181" t="s">
        <v>285</v>
      </c>
      <c r="Q78" s="176" t="s">
        <v>285</v>
      </c>
      <c r="R78" s="181" t="s">
        <v>285</v>
      </c>
      <c r="S78" s="181" t="s">
        <v>285</v>
      </c>
      <c r="T78" s="181" t="s">
        <v>285</v>
      </c>
      <c r="U78" s="181" t="s">
        <v>285</v>
      </c>
      <c r="V78" s="181" t="s">
        <v>285</v>
      </c>
      <c r="W78" s="181" t="s">
        <v>285</v>
      </c>
      <c r="X78" s="181" t="s">
        <v>285</v>
      </c>
      <c r="Y78" s="181" t="s">
        <v>285</v>
      </c>
    </row>
    <row r="79" spans="1:26" s="22" customFormat="1" ht="185" customHeight="1" x14ac:dyDescent="0.35">
      <c r="A79" s="172"/>
      <c r="B79" s="172"/>
      <c r="C79" s="172"/>
      <c r="D79" s="172"/>
      <c r="E79" s="172"/>
      <c r="F79" s="172"/>
      <c r="G79" s="172"/>
      <c r="H79" s="172"/>
      <c r="I79" s="172"/>
      <c r="J79" s="172"/>
      <c r="K79" s="172"/>
      <c r="L79" s="172"/>
      <c r="M79" s="172"/>
      <c r="N79" s="172"/>
      <c r="O79" s="172"/>
      <c r="P79" s="172"/>
      <c r="Q79" s="172"/>
      <c r="R79" s="172"/>
      <c r="S79" s="172"/>
    </row>
    <row r="80" spans="1:26" s="75" customFormat="1" ht="116" customHeight="1" x14ac:dyDescent="0.6">
      <c r="A80" s="219" t="s">
        <v>382</v>
      </c>
      <c r="B80" s="220"/>
      <c r="C80" s="220"/>
      <c r="D80" s="220"/>
      <c r="E80" s="220"/>
      <c r="F80" s="220"/>
      <c r="G80" s="220"/>
      <c r="H80" s="220"/>
      <c r="I80" s="220"/>
      <c r="J80" s="220"/>
      <c r="K80" s="220"/>
      <c r="L80" s="220"/>
      <c r="M80" s="220"/>
      <c r="N80" s="220"/>
      <c r="O80" s="220"/>
      <c r="P80" s="220"/>
      <c r="Q80" s="220"/>
      <c r="R80" s="220"/>
      <c r="S80" s="220"/>
      <c r="T80" s="220"/>
      <c r="U80" s="220"/>
      <c r="V80" s="220"/>
      <c r="W80" s="220"/>
      <c r="X80" s="220"/>
      <c r="Y80" s="220"/>
      <c r="Z80" s="122"/>
    </row>
    <row r="81" spans="1:19" s="22" customFormat="1" ht="51" customHeight="1" x14ac:dyDescent="0.35">
      <c r="A81" s="216"/>
      <c r="B81" s="216"/>
      <c r="C81" s="216"/>
      <c r="D81" s="216"/>
      <c r="E81" s="216"/>
      <c r="F81" s="216"/>
      <c r="G81" s="216"/>
      <c r="H81" s="216"/>
      <c r="I81" s="216"/>
      <c r="J81" s="216"/>
      <c r="K81" s="216"/>
      <c r="L81" s="216"/>
      <c r="M81" s="216"/>
      <c r="N81" s="216"/>
      <c r="O81" s="216"/>
      <c r="P81" s="216"/>
      <c r="Q81" s="216"/>
      <c r="R81" s="216"/>
      <c r="S81" s="216"/>
    </row>
    <row r="82" spans="1:19" s="22" customFormat="1" x14ac:dyDescent="0.35">
      <c r="A82" s="77"/>
      <c r="B82" s="77"/>
      <c r="C82" s="77"/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</row>
    <row r="83" spans="1:19" s="22" customFormat="1" x14ac:dyDescent="0.35">
      <c r="A83" s="77"/>
      <c r="B83" s="77"/>
      <c r="C83" s="77"/>
      <c r="D83" s="77"/>
      <c r="E83" s="77"/>
      <c r="F83" s="77"/>
      <c r="G83" s="77"/>
      <c r="H83" s="77"/>
      <c r="I83" s="77"/>
      <c r="J83" s="77"/>
      <c r="K83" s="77"/>
      <c r="L83" s="77"/>
      <c r="M83" s="77"/>
      <c r="N83" s="77"/>
      <c r="O83" s="77"/>
      <c r="P83" s="77"/>
      <c r="Q83" s="77"/>
      <c r="R83" s="77"/>
      <c r="S83" s="77"/>
    </row>
    <row r="84" spans="1:19" s="22" customFormat="1" x14ac:dyDescent="0.35">
      <c r="A84" s="77"/>
      <c r="B84" s="77"/>
      <c r="C84" s="77"/>
      <c r="D84" s="77"/>
      <c r="E84" s="77"/>
      <c r="F84" s="77"/>
      <c r="G84" s="77"/>
      <c r="H84" s="77"/>
      <c r="I84" s="77"/>
      <c r="J84" s="77"/>
      <c r="K84" s="77"/>
      <c r="L84" s="77"/>
      <c r="M84" s="77"/>
      <c r="N84" s="77"/>
      <c r="O84" s="77"/>
      <c r="P84" s="77"/>
      <c r="Q84" s="77"/>
      <c r="R84" s="77"/>
      <c r="S84" s="77"/>
    </row>
    <row r="85" spans="1:19" s="22" customFormat="1" x14ac:dyDescent="0.35">
      <c r="A85" s="77"/>
      <c r="B85" s="77"/>
      <c r="C85" s="77"/>
      <c r="D85" s="77"/>
      <c r="E85" s="77"/>
      <c r="F85" s="77"/>
      <c r="G85" s="77"/>
      <c r="H85" s="77"/>
      <c r="I85" s="77"/>
      <c r="J85" s="77"/>
      <c r="K85" s="77"/>
      <c r="L85" s="77"/>
      <c r="M85" s="77"/>
      <c r="N85" s="77"/>
      <c r="O85" s="77"/>
      <c r="P85" s="77"/>
      <c r="Q85" s="77"/>
      <c r="R85" s="77"/>
      <c r="S85" s="77"/>
    </row>
    <row r="86" spans="1:19" s="22" customFormat="1" x14ac:dyDescent="0.35">
      <c r="A86" s="77"/>
      <c r="B86" s="77"/>
      <c r="C86" s="77"/>
      <c r="D86" s="77"/>
      <c r="E86" s="77"/>
      <c r="F86" s="77"/>
      <c r="G86" s="77"/>
      <c r="H86" s="77"/>
      <c r="I86" s="77"/>
      <c r="J86" s="77"/>
      <c r="K86" s="77"/>
      <c r="L86" s="77"/>
      <c r="M86" s="77"/>
      <c r="N86" s="77"/>
      <c r="O86" s="77"/>
      <c r="P86" s="77"/>
      <c r="Q86" s="77"/>
      <c r="R86" s="77"/>
      <c r="S86" s="77"/>
    </row>
    <row r="87" spans="1:19" s="22" customFormat="1" x14ac:dyDescent="0.35">
      <c r="A87" s="77"/>
      <c r="B87" s="77"/>
      <c r="C87" s="77"/>
      <c r="D87" s="77"/>
      <c r="E87" s="77"/>
      <c r="F87" s="77"/>
      <c r="G87" s="77"/>
      <c r="H87" s="77"/>
      <c r="I87" s="77"/>
      <c r="J87" s="77"/>
      <c r="K87" s="77"/>
      <c r="L87" s="77"/>
      <c r="M87" s="77"/>
      <c r="N87" s="77"/>
      <c r="O87" s="77"/>
      <c r="P87" s="77"/>
      <c r="Q87" s="77"/>
      <c r="R87" s="77"/>
      <c r="S87" s="77"/>
    </row>
    <row r="88" spans="1:19" s="22" customFormat="1" x14ac:dyDescent="0.35">
      <c r="A88" s="77"/>
      <c r="B88" s="77"/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77"/>
      <c r="N88" s="77"/>
      <c r="O88" s="77"/>
      <c r="P88" s="77"/>
      <c r="Q88" s="77"/>
      <c r="R88" s="77"/>
      <c r="S88" s="77"/>
    </row>
    <row r="89" spans="1:19" s="22" customFormat="1" x14ac:dyDescent="0.35">
      <c r="A89" s="77"/>
      <c r="B89" s="77"/>
      <c r="C89" s="77"/>
      <c r="D89" s="77"/>
      <c r="E89" s="77"/>
      <c r="F89" s="77"/>
      <c r="G89" s="77"/>
      <c r="H89" s="77"/>
      <c r="I89" s="77"/>
      <c r="J89" s="77"/>
      <c r="K89" s="77"/>
      <c r="L89" s="77"/>
      <c r="M89" s="77"/>
      <c r="N89" s="77"/>
      <c r="O89" s="77"/>
      <c r="P89" s="77"/>
      <c r="Q89" s="77"/>
      <c r="R89" s="77"/>
      <c r="S89" s="77"/>
    </row>
    <row r="90" spans="1:19" s="22" customFormat="1" x14ac:dyDescent="0.35">
      <c r="A90" s="77"/>
      <c r="B90" s="77"/>
      <c r="C90" s="77"/>
      <c r="D90" s="77"/>
      <c r="E90" s="77"/>
      <c r="F90" s="77"/>
      <c r="G90" s="77"/>
      <c r="H90" s="77"/>
      <c r="I90" s="77"/>
      <c r="J90" s="77"/>
      <c r="K90" s="77"/>
      <c r="L90" s="77"/>
      <c r="M90" s="77"/>
      <c r="N90" s="77"/>
      <c r="O90" s="77"/>
      <c r="P90" s="77"/>
      <c r="Q90" s="77"/>
      <c r="R90" s="77"/>
      <c r="S90" s="77"/>
    </row>
    <row r="91" spans="1:19" s="22" customFormat="1" x14ac:dyDescent="0.35">
      <c r="A91" s="77"/>
      <c r="B91" s="77"/>
      <c r="C91" s="77"/>
      <c r="D91" s="77"/>
      <c r="E91" s="77"/>
      <c r="F91" s="77"/>
      <c r="G91" s="77"/>
      <c r="H91" s="77"/>
      <c r="I91" s="77"/>
      <c r="J91" s="77"/>
      <c r="K91" s="77"/>
      <c r="L91" s="77"/>
      <c r="M91" s="77"/>
      <c r="N91" s="77"/>
      <c r="O91" s="77"/>
      <c r="P91" s="77"/>
      <c r="Q91" s="77"/>
      <c r="R91" s="77"/>
      <c r="S91" s="77"/>
    </row>
    <row r="92" spans="1:19" s="22" customFormat="1" ht="42.75" customHeight="1" x14ac:dyDescent="0.35">
      <c r="A92" s="77"/>
      <c r="B92" s="77"/>
      <c r="C92" s="77"/>
      <c r="D92" s="77"/>
      <c r="E92" s="77"/>
      <c r="F92" s="77"/>
      <c r="G92" s="77"/>
      <c r="H92" s="77"/>
      <c r="I92" s="77"/>
      <c r="J92" s="77"/>
      <c r="K92" s="77"/>
      <c r="L92" s="77"/>
      <c r="M92" s="77"/>
      <c r="N92" s="77"/>
      <c r="O92" s="77"/>
      <c r="P92" s="77"/>
      <c r="Q92" s="77"/>
      <c r="R92" s="77"/>
      <c r="S92" s="77"/>
    </row>
    <row r="93" spans="1:19" s="22" customFormat="1" x14ac:dyDescent="0.35">
      <c r="A93" s="77"/>
      <c r="B93" s="77"/>
      <c r="C93" s="77"/>
      <c r="D93" s="77"/>
      <c r="E93" s="77"/>
      <c r="F93" s="77"/>
      <c r="G93" s="77"/>
      <c r="H93" s="77"/>
      <c r="I93" s="77"/>
      <c r="J93" s="77"/>
      <c r="K93" s="77"/>
      <c r="L93" s="77"/>
      <c r="M93" s="77"/>
      <c r="N93" s="77"/>
      <c r="O93" s="77"/>
      <c r="P93" s="77"/>
      <c r="Q93" s="77"/>
      <c r="R93" s="77"/>
      <c r="S93" s="77"/>
    </row>
    <row r="94" spans="1:19" s="22" customFormat="1" x14ac:dyDescent="0.35">
      <c r="A94" s="77"/>
      <c r="B94" s="77"/>
      <c r="C94" s="77"/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</row>
    <row r="95" spans="1:19" s="22" customFormat="1" x14ac:dyDescent="0.35">
      <c r="A95" s="77"/>
      <c r="B95" s="77"/>
      <c r="C95" s="77"/>
      <c r="D95" s="77"/>
      <c r="E95" s="77"/>
      <c r="F95" s="77"/>
      <c r="G95" s="77"/>
      <c r="H95" s="77"/>
      <c r="I95" s="77"/>
      <c r="J95" s="77"/>
      <c r="K95" s="77"/>
      <c r="L95" s="77"/>
      <c r="M95" s="77"/>
      <c r="N95" s="77"/>
      <c r="O95" s="77"/>
      <c r="P95" s="77"/>
      <c r="Q95" s="77"/>
      <c r="R95" s="77"/>
      <c r="S95" s="77"/>
    </row>
    <row r="96" spans="1:19" s="22" customFormat="1" x14ac:dyDescent="0.35">
      <c r="A96" s="77"/>
      <c r="B96" s="77"/>
      <c r="C96" s="77"/>
      <c r="D96" s="77"/>
      <c r="E96" s="77"/>
      <c r="F96" s="77"/>
      <c r="G96" s="77"/>
      <c r="H96" s="77"/>
      <c r="I96" s="77"/>
      <c r="J96" s="77"/>
      <c r="K96" s="77"/>
      <c r="L96" s="77"/>
      <c r="M96" s="77"/>
      <c r="N96" s="77"/>
      <c r="O96" s="77"/>
      <c r="P96" s="77"/>
      <c r="Q96" s="77"/>
      <c r="R96" s="77"/>
      <c r="S96" s="77"/>
    </row>
    <row r="97" spans="1:19" s="22" customFormat="1" x14ac:dyDescent="0.35">
      <c r="A97" s="77"/>
      <c r="B97" s="77"/>
      <c r="C97" s="77"/>
      <c r="D97" s="77"/>
      <c r="E97" s="77"/>
      <c r="F97" s="77"/>
      <c r="G97" s="77"/>
      <c r="H97" s="77"/>
      <c r="I97" s="77"/>
      <c r="J97" s="77"/>
      <c r="K97" s="77"/>
      <c r="L97" s="77"/>
      <c r="M97" s="77"/>
      <c r="N97" s="77"/>
      <c r="O97" s="77"/>
      <c r="P97" s="77"/>
      <c r="Q97" s="77"/>
      <c r="R97" s="77"/>
      <c r="S97" s="77"/>
    </row>
    <row r="98" spans="1:19" s="22" customFormat="1" ht="91.5" customHeight="1" x14ac:dyDescent="0.35">
      <c r="A98" s="77"/>
      <c r="B98" s="77"/>
      <c r="C98" s="77"/>
      <c r="D98" s="77"/>
      <c r="E98" s="77"/>
      <c r="F98" s="77"/>
      <c r="G98" s="77"/>
      <c r="H98" s="77"/>
      <c r="I98" s="77"/>
      <c r="J98" s="77"/>
      <c r="K98" s="77"/>
      <c r="L98" s="77"/>
      <c r="M98" s="77"/>
      <c r="N98" s="77"/>
      <c r="O98" s="77"/>
      <c r="P98" s="77"/>
      <c r="Q98" s="77"/>
      <c r="R98" s="77"/>
      <c r="S98" s="77"/>
    </row>
    <row r="99" spans="1:19" s="22" customFormat="1" ht="68.25" customHeight="1" x14ac:dyDescent="0.35">
      <c r="A99" s="77"/>
      <c r="B99" s="77"/>
      <c r="C99" s="77"/>
      <c r="D99" s="77"/>
      <c r="E99" s="77"/>
      <c r="F99" s="77"/>
      <c r="G99" s="77"/>
      <c r="H99" s="77"/>
      <c r="I99" s="77"/>
      <c r="J99" s="77"/>
      <c r="K99" s="77"/>
      <c r="L99" s="77"/>
      <c r="M99" s="77"/>
      <c r="N99" s="77"/>
      <c r="O99" s="77"/>
      <c r="P99" s="77"/>
      <c r="Q99" s="77"/>
      <c r="R99" s="77"/>
      <c r="S99" s="77"/>
    </row>
    <row r="100" spans="1:19" s="22" customFormat="1" ht="74.25" customHeight="1" x14ac:dyDescent="0.35">
      <c r="A100" s="77"/>
      <c r="B100" s="77"/>
      <c r="C100" s="77"/>
      <c r="D100" s="77"/>
      <c r="E100" s="77"/>
      <c r="F100" s="77"/>
      <c r="G100" s="77"/>
      <c r="H100" s="77"/>
      <c r="I100" s="77"/>
      <c r="J100" s="77"/>
      <c r="K100" s="77"/>
      <c r="L100" s="77"/>
      <c r="M100" s="77"/>
      <c r="N100" s="77"/>
      <c r="O100" s="77"/>
      <c r="P100" s="77"/>
      <c r="Q100" s="77"/>
      <c r="R100" s="77"/>
      <c r="S100" s="77"/>
    </row>
    <row r="101" spans="1:19" s="22" customFormat="1" ht="51.75" customHeight="1" x14ac:dyDescent="0.35">
      <c r="A101" s="77"/>
      <c r="B101" s="77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</row>
    <row r="102" spans="1:19" s="22" customFormat="1" ht="78" customHeight="1" x14ac:dyDescent="0.35">
      <c r="A102" s="77"/>
      <c r="B102" s="77"/>
      <c r="C102" s="77"/>
      <c r="D102" s="77"/>
      <c r="E102" s="77"/>
      <c r="F102" s="77"/>
      <c r="G102" s="77"/>
      <c r="H102" s="77"/>
      <c r="I102" s="77"/>
      <c r="J102" s="77"/>
      <c r="K102" s="77"/>
      <c r="L102" s="77"/>
      <c r="M102" s="77"/>
      <c r="N102" s="77"/>
      <c r="O102" s="77"/>
      <c r="P102" s="77"/>
      <c r="Q102" s="77"/>
      <c r="R102" s="77"/>
      <c r="S102" s="77"/>
    </row>
    <row r="103" spans="1:19" s="22" customFormat="1" ht="120.75" customHeight="1" x14ac:dyDescent="0.35">
      <c r="A103" s="77"/>
      <c r="B103" s="77"/>
      <c r="C103" s="77"/>
      <c r="D103" s="77"/>
      <c r="E103" s="77"/>
      <c r="F103" s="77"/>
      <c r="G103" s="77"/>
      <c r="H103" s="77"/>
      <c r="I103" s="77"/>
      <c r="J103" s="77"/>
      <c r="K103" s="77"/>
      <c r="L103" s="77"/>
      <c r="M103" s="77"/>
      <c r="N103" s="77"/>
      <c r="O103" s="77"/>
      <c r="P103" s="77"/>
      <c r="Q103" s="77"/>
      <c r="R103" s="77"/>
      <c r="S103" s="77"/>
    </row>
    <row r="104" spans="1:19" s="22" customFormat="1" x14ac:dyDescent="0.35">
      <c r="A104" s="77"/>
      <c r="B104" s="77"/>
      <c r="C104" s="77"/>
      <c r="D104" s="77"/>
      <c r="E104" s="77"/>
      <c r="F104" s="77"/>
      <c r="G104" s="77"/>
      <c r="H104" s="77"/>
      <c r="I104" s="77"/>
      <c r="J104" s="77"/>
      <c r="K104" s="77"/>
      <c r="L104" s="77"/>
      <c r="M104" s="77"/>
      <c r="N104" s="77"/>
      <c r="O104" s="77"/>
      <c r="P104" s="77"/>
      <c r="Q104" s="77"/>
      <c r="R104" s="77"/>
      <c r="S104" s="77"/>
    </row>
    <row r="105" spans="1:19" s="22" customFormat="1" x14ac:dyDescent="0.35">
      <c r="A105" s="77"/>
      <c r="B105" s="77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7"/>
      <c r="S105" s="77"/>
    </row>
    <row r="106" spans="1:19" s="22" customFormat="1" ht="55.5" customHeight="1" x14ac:dyDescent="0.35">
      <c r="A106" s="77"/>
      <c r="B106" s="77"/>
      <c r="C106" s="77"/>
      <c r="D106" s="77"/>
      <c r="E106" s="77"/>
      <c r="F106" s="77"/>
      <c r="G106" s="77"/>
      <c r="H106" s="77"/>
      <c r="I106" s="77"/>
      <c r="J106" s="77"/>
      <c r="K106" s="77"/>
      <c r="L106" s="77"/>
      <c r="M106" s="77"/>
      <c r="N106" s="77"/>
      <c r="O106" s="77"/>
      <c r="P106" s="77"/>
      <c r="Q106" s="77"/>
      <c r="R106" s="77"/>
      <c r="S106" s="77"/>
    </row>
    <row r="107" spans="1:19" s="22" customFormat="1" ht="179.25" customHeight="1" x14ac:dyDescent="0.35">
      <c r="A107" s="77"/>
      <c r="B107" s="77"/>
      <c r="C107" s="77"/>
      <c r="D107" s="77"/>
      <c r="E107" s="77"/>
      <c r="F107" s="77"/>
      <c r="G107" s="77"/>
      <c r="H107" s="77"/>
      <c r="I107" s="77"/>
      <c r="J107" s="77"/>
      <c r="K107" s="77"/>
      <c r="L107" s="77"/>
      <c r="M107" s="77"/>
      <c r="N107" s="77"/>
      <c r="O107" s="77"/>
      <c r="P107" s="77"/>
      <c r="Q107" s="77"/>
      <c r="R107" s="77"/>
      <c r="S107" s="77"/>
    </row>
    <row r="108" spans="1:19" s="22" customFormat="1" ht="199.5" customHeight="1" x14ac:dyDescent="0.35">
      <c r="A108" s="77"/>
      <c r="B108" s="77"/>
      <c r="C108" s="77"/>
      <c r="D108" s="77"/>
      <c r="E108" s="77"/>
      <c r="F108" s="77"/>
      <c r="G108" s="77"/>
      <c r="H108" s="77"/>
      <c r="I108" s="77"/>
      <c r="J108" s="77"/>
      <c r="K108" s="77"/>
      <c r="L108" s="77"/>
      <c r="M108" s="77"/>
      <c r="N108" s="77"/>
      <c r="O108" s="77"/>
      <c r="P108" s="77"/>
      <c r="Q108" s="77"/>
      <c r="R108" s="77"/>
      <c r="S108" s="77"/>
    </row>
    <row r="109" spans="1:19" s="22" customFormat="1" ht="157.5" customHeight="1" x14ac:dyDescent="0.35">
      <c r="A109" s="77"/>
      <c r="B109" s="77"/>
      <c r="C109" s="77"/>
      <c r="D109" s="77"/>
      <c r="E109" s="77"/>
      <c r="F109" s="77"/>
      <c r="G109" s="77"/>
      <c r="H109" s="77"/>
      <c r="I109" s="77"/>
      <c r="J109" s="77"/>
      <c r="K109" s="77"/>
      <c r="L109" s="77"/>
      <c r="M109" s="77"/>
      <c r="N109" s="77"/>
      <c r="O109" s="77"/>
      <c r="P109" s="77"/>
      <c r="Q109" s="77"/>
      <c r="R109" s="77"/>
      <c r="S109" s="77"/>
    </row>
    <row r="110" spans="1:19" s="22" customFormat="1" ht="120" customHeight="1" x14ac:dyDescent="0.35">
      <c r="A110" s="77"/>
      <c r="B110" s="77"/>
      <c r="C110" s="77"/>
      <c r="D110" s="77"/>
      <c r="E110" s="77"/>
      <c r="F110" s="77"/>
      <c r="G110" s="77"/>
      <c r="H110" s="77"/>
      <c r="I110" s="77"/>
      <c r="J110" s="77"/>
      <c r="K110" s="77"/>
      <c r="L110" s="77"/>
      <c r="M110" s="77"/>
      <c r="N110" s="77"/>
      <c r="O110" s="77"/>
      <c r="P110" s="77"/>
      <c r="Q110" s="77"/>
      <c r="R110" s="77"/>
      <c r="S110" s="77"/>
    </row>
    <row r="111" spans="1:19" s="22" customFormat="1" ht="120.75" customHeight="1" x14ac:dyDescent="0.35">
      <c r="A111" s="77"/>
      <c r="B111" s="77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7"/>
      <c r="S111" s="77"/>
    </row>
    <row r="112" spans="1:19" s="22" customFormat="1" ht="159" customHeight="1" x14ac:dyDescent="0.35">
      <c r="A112" s="77"/>
      <c r="B112" s="77"/>
      <c r="C112" s="77"/>
      <c r="D112" s="77"/>
      <c r="E112" s="77"/>
      <c r="F112" s="77"/>
      <c r="G112" s="77"/>
      <c r="H112" s="77"/>
      <c r="I112" s="77"/>
      <c r="J112" s="77"/>
      <c r="K112" s="77"/>
      <c r="L112" s="77"/>
      <c r="M112" s="77"/>
      <c r="N112" s="77"/>
      <c r="O112" s="77"/>
      <c r="P112" s="77"/>
      <c r="Q112" s="77"/>
      <c r="R112" s="77"/>
      <c r="S112" s="77"/>
    </row>
    <row r="113" spans="1:19" s="22" customFormat="1" ht="67.5" customHeight="1" x14ac:dyDescent="0.35">
      <c r="A113" s="77"/>
      <c r="B113" s="77"/>
      <c r="C113" s="77"/>
      <c r="D113" s="77"/>
      <c r="E113" s="77"/>
      <c r="F113" s="77"/>
      <c r="G113" s="77"/>
      <c r="H113" s="77"/>
      <c r="I113" s="77"/>
      <c r="J113" s="77"/>
      <c r="K113" s="77"/>
      <c r="L113" s="77"/>
      <c r="M113" s="77"/>
      <c r="N113" s="77"/>
      <c r="O113" s="77"/>
      <c r="P113" s="77"/>
      <c r="Q113" s="77"/>
      <c r="R113" s="77"/>
      <c r="S113" s="77"/>
    </row>
    <row r="114" spans="1:19" s="22" customFormat="1" x14ac:dyDescent="0.35">
      <c r="A114" s="77"/>
      <c r="B114" s="77"/>
      <c r="C114" s="77"/>
      <c r="D114" s="77"/>
      <c r="E114" s="77"/>
      <c r="F114" s="77"/>
      <c r="G114" s="77"/>
      <c r="H114" s="77"/>
      <c r="I114" s="77"/>
      <c r="J114" s="77"/>
      <c r="K114" s="77"/>
      <c r="L114" s="77"/>
      <c r="M114" s="77"/>
      <c r="N114" s="77"/>
      <c r="O114" s="77"/>
      <c r="P114" s="77"/>
      <c r="Q114" s="77"/>
      <c r="R114" s="77"/>
      <c r="S114" s="77"/>
    </row>
    <row r="115" spans="1:19" s="22" customFormat="1" ht="164.25" customHeight="1" x14ac:dyDescent="0.35">
      <c r="A115" s="77"/>
      <c r="B115" s="77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7"/>
      <c r="S115" s="77"/>
    </row>
    <row r="116" spans="1:19" s="22" customFormat="1" ht="169.5" customHeight="1" x14ac:dyDescent="0.35">
      <c r="A116" s="77"/>
      <c r="B116" s="77"/>
      <c r="C116" s="77"/>
      <c r="D116" s="77"/>
      <c r="E116" s="77"/>
      <c r="F116" s="77"/>
      <c r="G116" s="77"/>
      <c r="H116" s="77"/>
      <c r="I116" s="77"/>
      <c r="J116" s="77"/>
      <c r="K116" s="77"/>
      <c r="L116" s="77"/>
      <c r="M116" s="77"/>
      <c r="N116" s="77"/>
      <c r="O116" s="77"/>
      <c r="P116" s="77"/>
      <c r="Q116" s="77"/>
      <c r="R116" s="77"/>
      <c r="S116" s="77"/>
    </row>
    <row r="117" spans="1:19" s="22" customFormat="1" ht="166.5" customHeight="1" x14ac:dyDescent="0.35">
      <c r="A117" s="77"/>
      <c r="B117" s="77"/>
      <c r="C117" s="77"/>
      <c r="D117" s="77"/>
      <c r="E117" s="77"/>
      <c r="F117" s="77"/>
      <c r="G117" s="77"/>
      <c r="H117" s="77"/>
      <c r="I117" s="77"/>
      <c r="J117" s="77"/>
      <c r="K117" s="77"/>
      <c r="L117" s="77"/>
      <c r="M117" s="77"/>
      <c r="N117" s="77"/>
      <c r="O117" s="77"/>
      <c r="P117" s="77"/>
      <c r="Q117" s="77"/>
      <c r="R117" s="77"/>
      <c r="S117" s="77"/>
    </row>
    <row r="118" spans="1:19" s="22" customFormat="1" ht="150" customHeight="1" x14ac:dyDescent="0.35">
      <c r="A118" s="77"/>
      <c r="B118" s="77"/>
      <c r="C118" s="77"/>
      <c r="D118" s="77"/>
      <c r="E118" s="77"/>
      <c r="F118" s="77"/>
      <c r="G118" s="77"/>
      <c r="H118" s="77"/>
      <c r="I118" s="77"/>
      <c r="J118" s="77"/>
      <c r="K118" s="77"/>
      <c r="L118" s="77"/>
      <c r="M118" s="77"/>
      <c r="N118" s="77"/>
      <c r="O118" s="77"/>
      <c r="P118" s="77"/>
      <c r="Q118" s="77"/>
      <c r="R118" s="77"/>
      <c r="S118" s="77"/>
    </row>
    <row r="119" spans="1:19" s="22" customFormat="1" ht="99.75" customHeight="1" x14ac:dyDescent="0.35">
      <c r="A119" s="77"/>
      <c r="B119" s="77"/>
      <c r="C119" s="77"/>
      <c r="D119" s="77"/>
      <c r="E119" s="77"/>
      <c r="F119" s="77"/>
      <c r="G119" s="77"/>
      <c r="H119" s="77"/>
      <c r="I119" s="77"/>
      <c r="J119" s="77"/>
      <c r="K119" s="77"/>
      <c r="L119" s="77"/>
      <c r="M119" s="77"/>
      <c r="N119" s="77"/>
      <c r="O119" s="77"/>
      <c r="P119" s="77"/>
      <c r="Q119" s="77"/>
      <c r="R119" s="77"/>
      <c r="S119" s="77"/>
    </row>
    <row r="120" spans="1:19" s="22" customFormat="1" ht="94.5" customHeight="1" x14ac:dyDescent="0.35">
      <c r="A120" s="77"/>
      <c r="B120" s="77"/>
      <c r="C120" s="77"/>
      <c r="D120" s="77"/>
      <c r="E120" s="77"/>
      <c r="F120" s="77"/>
      <c r="G120" s="77"/>
      <c r="H120" s="77"/>
      <c r="I120" s="77"/>
      <c r="J120" s="77"/>
      <c r="K120" s="77"/>
      <c r="L120" s="77"/>
      <c r="M120" s="77"/>
      <c r="N120" s="77"/>
      <c r="O120" s="77"/>
      <c r="P120" s="77"/>
      <c r="Q120" s="77"/>
      <c r="R120" s="77"/>
      <c r="S120" s="77"/>
    </row>
    <row r="121" spans="1:19" s="22" customFormat="1" ht="84" customHeight="1" x14ac:dyDescent="0.35">
      <c r="A121" s="77"/>
      <c r="B121" s="77"/>
      <c r="C121" s="77"/>
      <c r="D121" s="77"/>
      <c r="E121" s="77"/>
      <c r="F121" s="77"/>
      <c r="G121" s="77"/>
      <c r="H121" s="77"/>
      <c r="I121" s="77"/>
      <c r="J121" s="77"/>
      <c r="K121" s="77"/>
      <c r="L121" s="77"/>
      <c r="M121" s="77"/>
      <c r="N121" s="77"/>
      <c r="O121" s="77"/>
      <c r="P121" s="77"/>
      <c r="Q121" s="77"/>
      <c r="R121" s="77"/>
      <c r="S121" s="77"/>
    </row>
    <row r="122" spans="1:19" s="22" customFormat="1" ht="101.25" customHeight="1" x14ac:dyDescent="0.35">
      <c r="A122" s="77"/>
      <c r="B122" s="77"/>
      <c r="C122" s="77"/>
      <c r="D122" s="77"/>
      <c r="E122" s="77"/>
      <c r="F122" s="77"/>
      <c r="G122" s="77"/>
      <c r="H122" s="77"/>
      <c r="I122" s="77"/>
      <c r="J122" s="77"/>
      <c r="K122" s="77"/>
      <c r="L122" s="77"/>
      <c r="M122" s="77"/>
      <c r="N122" s="77"/>
      <c r="O122" s="77"/>
      <c r="P122" s="77"/>
      <c r="Q122" s="77"/>
      <c r="R122" s="77"/>
      <c r="S122" s="77"/>
    </row>
    <row r="123" spans="1:19" s="22" customFormat="1" ht="65.25" customHeight="1" x14ac:dyDescent="0.35">
      <c r="A123" s="77"/>
      <c r="B123" s="77"/>
      <c r="C123" s="77"/>
      <c r="D123" s="77"/>
      <c r="E123" s="77"/>
      <c r="F123" s="77"/>
      <c r="G123" s="77"/>
      <c r="H123" s="77"/>
      <c r="I123" s="77"/>
      <c r="J123" s="77"/>
      <c r="K123" s="77"/>
      <c r="L123" s="77"/>
      <c r="M123" s="77"/>
      <c r="N123" s="77"/>
      <c r="O123" s="77"/>
      <c r="P123" s="77"/>
      <c r="Q123" s="77"/>
      <c r="R123" s="77"/>
      <c r="S123" s="77"/>
    </row>
    <row r="124" spans="1:19" s="22" customFormat="1" ht="235.5" customHeight="1" x14ac:dyDescent="0.35">
      <c r="A124" s="77"/>
      <c r="B124" s="77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7"/>
      <c r="S124" s="77"/>
    </row>
    <row r="125" spans="1:19" s="22" customFormat="1" ht="115.5" customHeight="1" x14ac:dyDescent="0.35">
      <c r="A125" s="77"/>
      <c r="B125" s="77"/>
      <c r="C125" s="77"/>
      <c r="D125" s="77"/>
      <c r="E125" s="77"/>
      <c r="F125" s="77"/>
      <c r="G125" s="77"/>
      <c r="H125" s="77"/>
      <c r="I125" s="77"/>
      <c r="J125" s="77"/>
      <c r="K125" s="77"/>
      <c r="L125" s="77"/>
      <c r="M125" s="77"/>
      <c r="N125" s="77"/>
      <c r="O125" s="77"/>
      <c r="P125" s="77"/>
      <c r="Q125" s="77"/>
      <c r="R125" s="77"/>
      <c r="S125" s="77"/>
    </row>
    <row r="126" spans="1:19" s="22" customFormat="1" ht="67.5" customHeight="1" x14ac:dyDescent="0.35">
      <c r="A126" s="77"/>
      <c r="B126" s="77"/>
      <c r="C126" s="77"/>
      <c r="D126" s="77"/>
      <c r="E126" s="77"/>
      <c r="F126" s="77"/>
      <c r="G126" s="77"/>
      <c r="H126" s="77"/>
      <c r="I126" s="77"/>
      <c r="J126" s="77"/>
      <c r="K126" s="77"/>
      <c r="L126" s="77"/>
      <c r="M126" s="77"/>
      <c r="N126" s="77"/>
      <c r="O126" s="77"/>
      <c r="P126" s="77"/>
      <c r="Q126" s="77"/>
      <c r="R126" s="77"/>
      <c r="S126" s="77"/>
    </row>
    <row r="127" spans="1:19" s="22" customFormat="1" x14ac:dyDescent="0.35">
      <c r="A127" s="77"/>
      <c r="B127" s="77"/>
      <c r="C127" s="77"/>
      <c r="D127" s="77"/>
      <c r="E127" s="77"/>
      <c r="F127" s="77"/>
      <c r="G127" s="77"/>
      <c r="H127" s="77"/>
      <c r="I127" s="77"/>
      <c r="J127" s="77"/>
      <c r="K127" s="77"/>
      <c r="L127" s="77"/>
      <c r="M127" s="77"/>
      <c r="N127" s="77"/>
      <c r="O127" s="77"/>
      <c r="P127" s="77"/>
      <c r="Q127" s="77"/>
      <c r="R127" s="77"/>
      <c r="S127" s="77"/>
    </row>
    <row r="128" spans="1:19" s="22" customFormat="1" x14ac:dyDescent="0.35">
      <c r="A128" s="77"/>
      <c r="B128" s="77"/>
      <c r="C128" s="77"/>
      <c r="D128" s="77"/>
      <c r="E128" s="77"/>
      <c r="F128" s="77"/>
      <c r="G128" s="77"/>
      <c r="H128" s="77"/>
      <c r="I128" s="77"/>
      <c r="J128" s="77"/>
      <c r="K128" s="77"/>
      <c r="L128" s="77"/>
      <c r="M128" s="77"/>
      <c r="N128" s="77"/>
      <c r="O128" s="77"/>
      <c r="P128" s="77"/>
      <c r="Q128" s="77"/>
      <c r="R128" s="77"/>
      <c r="S128" s="77"/>
    </row>
    <row r="129" spans="1:19" s="22" customFormat="1" x14ac:dyDescent="0.35">
      <c r="A129" s="77"/>
      <c r="B129" s="77"/>
      <c r="C129" s="77"/>
      <c r="D129" s="77"/>
      <c r="E129" s="77"/>
      <c r="F129" s="77"/>
      <c r="G129" s="77"/>
      <c r="H129" s="77"/>
      <c r="I129" s="77"/>
      <c r="J129" s="77"/>
      <c r="K129" s="77"/>
      <c r="L129" s="77"/>
      <c r="M129" s="77"/>
      <c r="N129" s="77"/>
      <c r="O129" s="77"/>
      <c r="P129" s="77"/>
      <c r="Q129" s="77"/>
      <c r="R129" s="77"/>
      <c r="S129" s="77"/>
    </row>
    <row r="130" spans="1:19" s="22" customFormat="1" x14ac:dyDescent="0.35">
      <c r="A130" s="77"/>
      <c r="B130" s="77"/>
      <c r="C130" s="77"/>
      <c r="D130" s="77"/>
      <c r="E130" s="77"/>
      <c r="F130" s="77"/>
      <c r="G130" s="77"/>
      <c r="H130" s="77"/>
      <c r="I130" s="77"/>
      <c r="J130" s="77"/>
      <c r="K130" s="77"/>
      <c r="L130" s="77"/>
      <c r="M130" s="77"/>
      <c r="N130" s="77"/>
      <c r="O130" s="77"/>
      <c r="P130" s="77"/>
      <c r="Q130" s="77"/>
      <c r="R130" s="77"/>
      <c r="S130" s="77"/>
    </row>
    <row r="131" spans="1:19" s="22" customFormat="1" x14ac:dyDescent="0.35">
      <c r="A131" s="77"/>
      <c r="B131" s="77"/>
      <c r="C131" s="77"/>
      <c r="D131" s="77"/>
      <c r="E131" s="77"/>
      <c r="F131" s="77"/>
      <c r="G131" s="77"/>
      <c r="H131" s="77"/>
      <c r="I131" s="77"/>
      <c r="J131" s="77"/>
      <c r="K131" s="77"/>
      <c r="L131" s="77"/>
      <c r="M131" s="77"/>
      <c r="N131" s="77"/>
      <c r="O131" s="77"/>
      <c r="P131" s="77"/>
      <c r="Q131" s="77"/>
      <c r="R131" s="77"/>
      <c r="S131" s="77"/>
    </row>
    <row r="132" spans="1:19" s="22" customFormat="1" x14ac:dyDescent="0.35">
      <c r="A132" s="77"/>
      <c r="B132" s="77"/>
      <c r="C132" s="77"/>
      <c r="D132" s="77"/>
      <c r="E132" s="77"/>
      <c r="F132" s="77"/>
      <c r="G132" s="77"/>
      <c r="H132" s="77"/>
      <c r="I132" s="77"/>
      <c r="J132" s="77"/>
      <c r="K132" s="77"/>
      <c r="L132" s="77"/>
      <c r="M132" s="77"/>
      <c r="N132" s="77"/>
      <c r="O132" s="77"/>
      <c r="P132" s="77"/>
      <c r="Q132" s="77"/>
      <c r="R132" s="77"/>
      <c r="S132" s="77"/>
    </row>
    <row r="133" spans="1:19" s="22" customFormat="1" x14ac:dyDescent="0.35">
      <c r="A133" s="77"/>
      <c r="B133" s="77"/>
      <c r="C133" s="77"/>
      <c r="D133" s="77"/>
      <c r="E133" s="77"/>
      <c r="F133" s="77"/>
      <c r="G133" s="77"/>
      <c r="H133" s="77"/>
      <c r="I133" s="77"/>
      <c r="J133" s="77"/>
      <c r="K133" s="77"/>
      <c r="L133" s="77"/>
      <c r="M133" s="77"/>
      <c r="N133" s="77"/>
      <c r="O133" s="77"/>
      <c r="P133" s="77"/>
      <c r="Q133" s="77"/>
      <c r="R133" s="77"/>
      <c r="S133" s="77"/>
    </row>
    <row r="134" spans="1:19" s="22" customFormat="1" x14ac:dyDescent="0.35">
      <c r="A134" s="77"/>
      <c r="B134" s="77"/>
      <c r="C134" s="77"/>
      <c r="D134" s="77"/>
      <c r="E134" s="77"/>
      <c r="F134" s="77"/>
      <c r="G134" s="77"/>
      <c r="H134" s="77"/>
      <c r="I134" s="77"/>
      <c r="J134" s="77"/>
      <c r="K134" s="77"/>
      <c r="L134" s="77"/>
      <c r="M134" s="77"/>
      <c r="N134" s="77"/>
      <c r="O134" s="77"/>
      <c r="P134" s="77"/>
      <c r="Q134" s="77"/>
      <c r="R134" s="77"/>
      <c r="S134" s="77"/>
    </row>
    <row r="135" spans="1:19" s="22" customFormat="1" x14ac:dyDescent="0.35">
      <c r="A135" s="77"/>
      <c r="B135" s="77"/>
      <c r="C135" s="77"/>
      <c r="D135" s="77"/>
      <c r="E135" s="77"/>
      <c r="F135" s="77"/>
      <c r="G135" s="77"/>
      <c r="H135" s="77"/>
      <c r="I135" s="77"/>
      <c r="J135" s="77"/>
      <c r="K135" s="77"/>
      <c r="L135" s="77"/>
      <c r="M135" s="77"/>
      <c r="N135" s="77"/>
      <c r="O135" s="77"/>
      <c r="P135" s="77"/>
      <c r="Q135" s="77"/>
      <c r="R135" s="77"/>
      <c r="S135" s="77"/>
    </row>
    <row r="136" spans="1:19" s="22" customFormat="1" x14ac:dyDescent="0.35">
      <c r="A136" s="77"/>
      <c r="B136" s="77"/>
      <c r="C136" s="77"/>
      <c r="D136" s="77"/>
      <c r="E136" s="77"/>
      <c r="F136" s="77"/>
      <c r="G136" s="77"/>
      <c r="H136" s="77"/>
      <c r="I136" s="77"/>
      <c r="J136" s="77"/>
      <c r="K136" s="77"/>
      <c r="L136" s="77"/>
      <c r="M136" s="77"/>
      <c r="N136" s="77"/>
      <c r="O136" s="77"/>
      <c r="P136" s="77"/>
      <c r="Q136" s="77"/>
      <c r="R136" s="77"/>
      <c r="S136" s="77"/>
    </row>
    <row r="137" spans="1:19" s="22" customFormat="1" x14ac:dyDescent="0.35">
      <c r="A137" s="77"/>
      <c r="B137" s="77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7"/>
      <c r="S137" s="77"/>
    </row>
    <row r="138" spans="1:19" s="22" customFormat="1" x14ac:dyDescent="0.35">
      <c r="A138" s="77"/>
      <c r="B138" s="77"/>
      <c r="C138" s="77"/>
      <c r="D138" s="77"/>
      <c r="E138" s="77"/>
      <c r="F138" s="77"/>
      <c r="G138" s="77"/>
      <c r="H138" s="77"/>
      <c r="I138" s="77"/>
      <c r="J138" s="77"/>
      <c r="K138" s="77"/>
      <c r="L138" s="77"/>
      <c r="M138" s="77"/>
      <c r="N138" s="77"/>
      <c r="O138" s="77"/>
      <c r="P138" s="77"/>
      <c r="Q138" s="77"/>
      <c r="R138" s="77"/>
      <c r="S138" s="77"/>
    </row>
    <row r="139" spans="1:19" s="22" customFormat="1" x14ac:dyDescent="0.35">
      <c r="A139" s="77"/>
      <c r="B139" s="77"/>
      <c r="C139" s="77"/>
      <c r="D139" s="77"/>
      <c r="E139" s="77"/>
      <c r="F139" s="77"/>
      <c r="G139" s="77"/>
      <c r="H139" s="77"/>
      <c r="I139" s="77"/>
      <c r="J139" s="77"/>
      <c r="K139" s="77"/>
      <c r="L139" s="77"/>
      <c r="M139" s="77"/>
      <c r="N139" s="77"/>
      <c r="O139" s="77"/>
      <c r="P139" s="77"/>
      <c r="Q139" s="77"/>
      <c r="R139" s="77"/>
      <c r="S139" s="77"/>
    </row>
    <row r="140" spans="1:19" s="22" customFormat="1" x14ac:dyDescent="0.35">
      <c r="A140" s="77"/>
      <c r="B140" s="77"/>
      <c r="C140" s="77"/>
      <c r="D140" s="77"/>
      <c r="E140" s="77"/>
      <c r="F140" s="77"/>
      <c r="G140" s="77"/>
      <c r="H140" s="77"/>
      <c r="I140" s="77"/>
      <c r="J140" s="77"/>
      <c r="K140" s="77"/>
      <c r="L140" s="77"/>
      <c r="M140" s="77"/>
      <c r="N140" s="77"/>
      <c r="O140" s="77"/>
      <c r="P140" s="77"/>
      <c r="Q140" s="77"/>
      <c r="R140" s="77"/>
      <c r="S140" s="77"/>
    </row>
    <row r="141" spans="1:19" s="22" customFormat="1" x14ac:dyDescent="0.35">
      <c r="A141" s="77"/>
      <c r="B141" s="77"/>
      <c r="C141" s="77"/>
      <c r="D141" s="77"/>
      <c r="E141" s="77"/>
      <c r="F141" s="77"/>
      <c r="G141" s="77"/>
      <c r="H141" s="77"/>
      <c r="I141" s="77"/>
      <c r="J141" s="77"/>
      <c r="K141" s="77"/>
      <c r="L141" s="77"/>
      <c r="M141" s="77"/>
      <c r="N141" s="77"/>
      <c r="O141" s="77"/>
      <c r="P141" s="77"/>
      <c r="Q141" s="77"/>
      <c r="R141" s="77"/>
      <c r="S141" s="77"/>
    </row>
    <row r="142" spans="1:19" s="22" customFormat="1" x14ac:dyDescent="0.35">
      <c r="A142" s="77"/>
      <c r="B142" s="77"/>
      <c r="C142" s="77"/>
      <c r="D142" s="77"/>
      <c r="E142" s="77"/>
      <c r="F142" s="77"/>
      <c r="G142" s="77"/>
      <c r="H142" s="77"/>
      <c r="I142" s="77"/>
      <c r="J142" s="77"/>
      <c r="K142" s="77"/>
      <c r="L142" s="77"/>
      <c r="M142" s="77"/>
      <c r="N142" s="77"/>
      <c r="O142" s="77"/>
      <c r="P142" s="77"/>
      <c r="Q142" s="77"/>
      <c r="R142" s="77"/>
      <c r="S142" s="77"/>
    </row>
    <row r="143" spans="1:19" s="22" customFormat="1" x14ac:dyDescent="0.35">
      <c r="A143" s="77"/>
      <c r="B143" s="77"/>
      <c r="C143" s="77"/>
      <c r="D143" s="77"/>
      <c r="E143" s="77"/>
      <c r="F143" s="77"/>
      <c r="G143" s="77"/>
      <c r="H143" s="77"/>
      <c r="I143" s="77"/>
      <c r="J143" s="77"/>
      <c r="K143" s="77"/>
      <c r="L143" s="77"/>
      <c r="M143" s="77"/>
      <c r="N143" s="77"/>
      <c r="O143" s="77"/>
      <c r="P143" s="77"/>
      <c r="Q143" s="77"/>
      <c r="R143" s="77"/>
      <c r="S143" s="77"/>
    </row>
    <row r="144" spans="1:19" s="22" customFormat="1" x14ac:dyDescent="0.35">
      <c r="A144" s="77"/>
      <c r="B144" s="77"/>
      <c r="C144" s="77"/>
      <c r="D144" s="77"/>
      <c r="E144" s="77"/>
      <c r="F144" s="77"/>
      <c r="G144" s="77"/>
      <c r="H144" s="77"/>
      <c r="I144" s="77"/>
      <c r="J144" s="77"/>
      <c r="K144" s="77"/>
      <c r="L144" s="77"/>
      <c r="M144" s="77"/>
      <c r="N144" s="77"/>
      <c r="O144" s="77"/>
      <c r="P144" s="77"/>
      <c r="Q144" s="77"/>
      <c r="R144" s="77"/>
      <c r="S144" s="77"/>
    </row>
  </sheetData>
  <mergeCells count="22">
    <mergeCell ref="S12:Y12"/>
    <mergeCell ref="S13:Y13"/>
    <mergeCell ref="T14:Y14"/>
    <mergeCell ref="F14:K14"/>
    <mergeCell ref="E13:K13"/>
    <mergeCell ref="E12:K12"/>
    <mergeCell ref="A81:S81"/>
    <mergeCell ref="A5:Y5"/>
    <mergeCell ref="A6:Y6"/>
    <mergeCell ref="A8:Y8"/>
    <mergeCell ref="A9:Y9"/>
    <mergeCell ref="A80:Y80"/>
    <mergeCell ref="D11:D13"/>
    <mergeCell ref="A10:S10"/>
    <mergeCell ref="A11:A15"/>
    <mergeCell ref="B11:B15"/>
    <mergeCell ref="C11:C15"/>
    <mergeCell ref="D14:D15"/>
    <mergeCell ref="L12:R12"/>
    <mergeCell ref="M14:R14"/>
    <mergeCell ref="L13:R13"/>
    <mergeCell ref="E11:Y11"/>
  </mergeCells>
  <pageMargins left="0.23622047244094491" right="0.23622047244094491" top="0.74803149606299213" bottom="0.74803149606299213" header="0.31496062992125984" footer="0.31496062992125984"/>
  <pageSetup paperSize="9" scale="49" fitToHeight="0" orientation="landscape" horizontalDpi="4294967295" verticalDpi="4294967295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BA89"/>
  <sheetViews>
    <sheetView view="pageBreakPreview" topLeftCell="C1" zoomScale="55" zoomScaleNormal="100" zoomScaleSheetLayoutView="55" workbookViewId="0">
      <selection activeCell="Z3" sqref="Z3"/>
    </sheetView>
  </sheetViews>
  <sheetFormatPr defaultColWidth="9" defaultRowHeight="15.5" x14ac:dyDescent="0.35"/>
  <cols>
    <col min="1" max="1" width="11.58203125" style="77" customWidth="1"/>
    <col min="2" max="2" width="37.4140625" style="77" customWidth="1"/>
    <col min="3" max="3" width="15.58203125" style="77" customWidth="1"/>
    <col min="4" max="4" width="18" style="77" customWidth="1"/>
    <col min="5" max="5" width="6.08203125" style="77" customWidth="1"/>
    <col min="6" max="10" width="6" style="77" customWidth="1"/>
    <col min="11" max="11" width="16.08203125" style="77" customWidth="1"/>
    <col min="12" max="17" width="6" style="77" customWidth="1"/>
    <col min="18" max="18" width="15.5" style="77" customWidth="1"/>
    <col min="19" max="24" width="6" style="77" customWidth="1"/>
    <col min="25" max="25" width="15.6640625" style="77" customWidth="1"/>
    <col min="26" max="31" width="6" style="77" customWidth="1"/>
    <col min="32" max="32" width="16" style="77" customWidth="1"/>
    <col min="33" max="38" width="6" style="77" customWidth="1"/>
    <col min="39" max="39" width="11.58203125" style="77" bestFit="1" customWidth="1"/>
    <col min="40" max="47" width="5" style="77" customWidth="1"/>
    <col min="48" max="16384" width="9" style="77"/>
  </cols>
  <sheetData>
    <row r="1" spans="1:46" ht="28.25" customHeight="1" x14ac:dyDescent="0.35">
      <c r="Z1" s="136" t="s">
        <v>328</v>
      </c>
      <c r="AA1" s="100"/>
      <c r="AB1" s="100"/>
      <c r="AC1" s="100"/>
      <c r="AD1" s="100"/>
      <c r="AE1" s="100"/>
    </row>
    <row r="2" spans="1:46" ht="25.5" x14ac:dyDescent="0.4">
      <c r="Z2" s="136" t="s">
        <v>324</v>
      </c>
      <c r="AA2" s="101"/>
      <c r="AB2" s="101"/>
      <c r="AC2" s="101"/>
      <c r="AD2" s="101"/>
      <c r="AE2" s="101"/>
    </row>
    <row r="3" spans="1:46" s="113" customFormat="1" ht="25.5" x14ac:dyDescent="0.4">
      <c r="Z3" s="136" t="s">
        <v>383</v>
      </c>
      <c r="AA3" s="101"/>
      <c r="AB3" s="101"/>
      <c r="AC3" s="101"/>
      <c r="AD3" s="101"/>
      <c r="AE3" s="101"/>
    </row>
    <row r="5" spans="1:46" ht="17.5" x14ac:dyDescent="0.35">
      <c r="A5" s="229" t="s">
        <v>113</v>
      </c>
      <c r="B5" s="229"/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229"/>
      <c r="N5" s="229"/>
      <c r="O5" s="229"/>
      <c r="P5" s="229"/>
      <c r="Q5" s="229"/>
      <c r="R5" s="229"/>
      <c r="S5" s="229"/>
      <c r="T5" s="229"/>
      <c r="U5" s="229"/>
      <c r="V5" s="229"/>
      <c r="W5" s="229"/>
      <c r="X5" s="229"/>
      <c r="Y5" s="229"/>
      <c r="Z5" s="229"/>
      <c r="AA5" s="229"/>
      <c r="AB5" s="229"/>
      <c r="AC5" s="229"/>
      <c r="AD5" s="229"/>
      <c r="AE5" s="229"/>
      <c r="AF5" s="229"/>
      <c r="AG5" s="229"/>
      <c r="AH5" s="229"/>
      <c r="AI5" s="229"/>
      <c r="AJ5" s="229"/>
      <c r="AK5" s="229"/>
      <c r="AL5" s="229"/>
    </row>
    <row r="6" spans="1:46" ht="17.5" x14ac:dyDescent="0.35">
      <c r="A6" s="230" t="s">
        <v>194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</row>
    <row r="7" spans="1:46" x14ac:dyDescent="0.35">
      <c r="A7" s="80"/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</row>
    <row r="8" spans="1:46" ht="18" x14ac:dyDescent="0.35">
      <c r="A8" s="205" t="s">
        <v>367</v>
      </c>
      <c r="B8" s="205"/>
      <c r="C8" s="205"/>
      <c r="D8" s="205"/>
      <c r="E8" s="205"/>
      <c r="F8" s="205"/>
      <c r="G8" s="205"/>
      <c r="H8" s="205"/>
      <c r="I8" s="205"/>
      <c r="J8" s="205"/>
      <c r="K8" s="205"/>
      <c r="L8" s="205"/>
      <c r="M8" s="205"/>
      <c r="N8" s="205"/>
      <c r="O8" s="205"/>
      <c r="P8" s="205"/>
      <c r="Q8" s="205"/>
      <c r="R8" s="205"/>
      <c r="S8" s="205"/>
      <c r="T8" s="205"/>
      <c r="U8" s="205"/>
      <c r="V8" s="205"/>
      <c r="W8" s="205"/>
      <c r="X8" s="205"/>
      <c r="Y8" s="205"/>
      <c r="Z8" s="205"/>
      <c r="AA8" s="205"/>
      <c r="AB8" s="205"/>
      <c r="AC8" s="205"/>
      <c r="AD8" s="205"/>
      <c r="AE8" s="205"/>
      <c r="AF8" s="205"/>
      <c r="AG8" s="205"/>
      <c r="AH8" s="205"/>
      <c r="AI8" s="205"/>
      <c r="AJ8" s="205"/>
      <c r="AK8" s="205"/>
      <c r="AL8" s="205"/>
      <c r="AM8" s="34"/>
      <c r="AN8" s="34"/>
      <c r="AO8" s="34"/>
      <c r="AP8" s="34"/>
      <c r="AQ8" s="34"/>
      <c r="AR8" s="34"/>
      <c r="AS8" s="34"/>
      <c r="AT8" s="34"/>
    </row>
    <row r="9" spans="1:46" x14ac:dyDescent="0.35">
      <c r="A9" s="198" t="s">
        <v>120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  <c r="AF9" s="198"/>
      <c r="AG9" s="198"/>
      <c r="AH9" s="198"/>
      <c r="AI9" s="198"/>
      <c r="AJ9" s="198"/>
      <c r="AK9" s="198"/>
      <c r="AL9" s="198"/>
      <c r="AM9" s="35"/>
      <c r="AN9" s="35"/>
      <c r="AO9" s="35"/>
      <c r="AP9" s="35"/>
      <c r="AQ9" s="35"/>
      <c r="AR9" s="35"/>
      <c r="AS9" s="35"/>
      <c r="AT9" s="35"/>
    </row>
    <row r="10" spans="1:46" ht="10" customHeight="1" x14ac:dyDescent="0.35">
      <c r="A10" s="222"/>
      <c r="B10" s="222"/>
      <c r="C10" s="222"/>
      <c r="D10" s="223"/>
      <c r="E10" s="223"/>
      <c r="F10" s="223"/>
      <c r="G10" s="223"/>
      <c r="H10" s="223"/>
      <c r="I10" s="223"/>
      <c r="J10" s="223"/>
      <c r="K10" s="223"/>
      <c r="L10" s="223"/>
      <c r="M10" s="223"/>
      <c r="N10" s="223"/>
      <c r="O10" s="223"/>
      <c r="P10" s="223"/>
      <c r="Q10" s="223"/>
      <c r="R10" s="223"/>
      <c r="S10" s="223"/>
      <c r="T10" s="223"/>
      <c r="U10" s="223"/>
      <c r="V10" s="223"/>
      <c r="W10" s="223"/>
      <c r="X10" s="223"/>
      <c r="Y10" s="223"/>
      <c r="Z10" s="223"/>
      <c r="AA10" s="223"/>
      <c r="AB10" s="223"/>
      <c r="AC10" s="223"/>
      <c r="AD10" s="223"/>
      <c r="AE10" s="223"/>
      <c r="AF10" s="4"/>
      <c r="AG10" s="4"/>
      <c r="AH10" s="4"/>
      <c r="AI10" s="4"/>
      <c r="AJ10" s="4"/>
      <c r="AK10" s="4"/>
      <c r="AL10" s="4"/>
    </row>
    <row r="11" spans="1:46" ht="15.65" customHeight="1" x14ac:dyDescent="0.35">
      <c r="A11" s="221" t="s">
        <v>55</v>
      </c>
      <c r="B11" s="221" t="s">
        <v>17</v>
      </c>
      <c r="C11" s="221" t="s">
        <v>305</v>
      </c>
      <c r="D11" s="227" t="s">
        <v>300</v>
      </c>
      <c r="E11" s="227"/>
      <c r="F11" s="227"/>
      <c r="G11" s="227"/>
      <c r="H11" s="227"/>
      <c r="I11" s="227"/>
      <c r="J11" s="227"/>
      <c r="K11" s="227"/>
      <c r="L11" s="227"/>
      <c r="M11" s="227"/>
      <c r="N11" s="227"/>
      <c r="O11" s="227"/>
      <c r="P11" s="227"/>
      <c r="Q11" s="227"/>
      <c r="R11" s="227"/>
      <c r="S11" s="227"/>
      <c r="T11" s="227"/>
      <c r="U11" s="227"/>
      <c r="V11" s="227"/>
      <c r="W11" s="227"/>
      <c r="X11" s="227"/>
      <c r="Y11" s="227"/>
      <c r="Z11" s="227"/>
      <c r="AA11" s="227"/>
      <c r="AB11" s="227"/>
      <c r="AC11" s="227"/>
      <c r="AD11" s="227"/>
      <c r="AE11" s="227"/>
      <c r="AF11" s="227"/>
      <c r="AG11" s="227"/>
      <c r="AH11" s="227"/>
      <c r="AI11" s="227"/>
      <c r="AJ11" s="227"/>
      <c r="AK11" s="227"/>
      <c r="AL11" s="227"/>
    </row>
    <row r="12" spans="1:46" ht="15.65" customHeight="1" x14ac:dyDescent="0.35">
      <c r="A12" s="221"/>
      <c r="B12" s="221"/>
      <c r="C12" s="221"/>
      <c r="D12" s="227" t="s">
        <v>0</v>
      </c>
      <c r="E12" s="227"/>
      <c r="F12" s="227"/>
      <c r="G12" s="227"/>
      <c r="H12" s="227"/>
      <c r="I12" s="227"/>
      <c r="J12" s="227"/>
      <c r="K12" s="227" t="s">
        <v>1</v>
      </c>
      <c r="L12" s="227"/>
      <c r="M12" s="227"/>
      <c r="N12" s="227"/>
      <c r="O12" s="227"/>
      <c r="P12" s="227"/>
      <c r="Q12" s="227"/>
      <c r="R12" s="227" t="s">
        <v>2</v>
      </c>
      <c r="S12" s="227"/>
      <c r="T12" s="227"/>
      <c r="U12" s="227"/>
      <c r="V12" s="227"/>
      <c r="W12" s="227"/>
      <c r="X12" s="227"/>
      <c r="Y12" s="227" t="s">
        <v>3</v>
      </c>
      <c r="Z12" s="227"/>
      <c r="AA12" s="227"/>
      <c r="AB12" s="227"/>
      <c r="AC12" s="227"/>
      <c r="AD12" s="227"/>
      <c r="AE12" s="227"/>
      <c r="AF12" s="221" t="s">
        <v>301</v>
      </c>
      <c r="AG12" s="221"/>
      <c r="AH12" s="221"/>
      <c r="AI12" s="221"/>
      <c r="AJ12" s="221"/>
      <c r="AK12" s="221"/>
      <c r="AL12" s="221"/>
    </row>
    <row r="13" spans="1:46" ht="31.25" customHeight="1" x14ac:dyDescent="0.35">
      <c r="A13" s="221"/>
      <c r="B13" s="221"/>
      <c r="C13" s="221"/>
      <c r="D13" s="149" t="s">
        <v>27</v>
      </c>
      <c r="E13" s="227" t="s">
        <v>26</v>
      </c>
      <c r="F13" s="227"/>
      <c r="G13" s="227"/>
      <c r="H13" s="227"/>
      <c r="I13" s="227"/>
      <c r="J13" s="227"/>
      <c r="K13" s="149" t="s">
        <v>27</v>
      </c>
      <c r="L13" s="221" t="s">
        <v>26</v>
      </c>
      <c r="M13" s="221"/>
      <c r="N13" s="221"/>
      <c r="O13" s="221"/>
      <c r="P13" s="221"/>
      <c r="Q13" s="221"/>
      <c r="R13" s="149" t="s">
        <v>27</v>
      </c>
      <c r="S13" s="221" t="s">
        <v>26</v>
      </c>
      <c r="T13" s="221"/>
      <c r="U13" s="221"/>
      <c r="V13" s="221"/>
      <c r="W13" s="221"/>
      <c r="X13" s="221"/>
      <c r="Y13" s="149" t="s">
        <v>27</v>
      </c>
      <c r="Z13" s="221" t="s">
        <v>26</v>
      </c>
      <c r="AA13" s="221"/>
      <c r="AB13" s="221"/>
      <c r="AC13" s="221"/>
      <c r="AD13" s="221"/>
      <c r="AE13" s="221"/>
      <c r="AF13" s="149" t="s">
        <v>27</v>
      </c>
      <c r="AG13" s="221" t="s">
        <v>26</v>
      </c>
      <c r="AH13" s="221"/>
      <c r="AI13" s="221"/>
      <c r="AJ13" s="221"/>
      <c r="AK13" s="221"/>
      <c r="AL13" s="221"/>
    </row>
    <row r="14" spans="1:46" ht="64.5" x14ac:dyDescent="0.35">
      <c r="A14" s="221"/>
      <c r="B14" s="221"/>
      <c r="C14" s="221"/>
      <c r="D14" s="147" t="s">
        <v>11</v>
      </c>
      <c r="E14" s="147" t="s">
        <v>11</v>
      </c>
      <c r="F14" s="14" t="s">
        <v>201</v>
      </c>
      <c r="G14" s="14" t="s">
        <v>202</v>
      </c>
      <c r="H14" s="14" t="s">
        <v>203</v>
      </c>
      <c r="I14" s="14" t="s">
        <v>204</v>
      </c>
      <c r="J14" s="171" t="s">
        <v>356</v>
      </c>
      <c r="K14" s="147" t="s">
        <v>11</v>
      </c>
      <c r="L14" s="147" t="s">
        <v>11</v>
      </c>
      <c r="M14" s="14" t="s">
        <v>201</v>
      </c>
      <c r="N14" s="14" t="s">
        <v>202</v>
      </c>
      <c r="O14" s="14" t="s">
        <v>203</v>
      </c>
      <c r="P14" s="14" t="s">
        <v>204</v>
      </c>
      <c r="Q14" s="171" t="s">
        <v>356</v>
      </c>
      <c r="R14" s="147" t="s">
        <v>11</v>
      </c>
      <c r="S14" s="147" t="s">
        <v>11</v>
      </c>
      <c r="T14" s="14" t="s">
        <v>201</v>
      </c>
      <c r="U14" s="14" t="s">
        <v>202</v>
      </c>
      <c r="V14" s="14" t="s">
        <v>203</v>
      </c>
      <c r="W14" s="14" t="s">
        <v>204</v>
      </c>
      <c r="X14" s="171" t="s">
        <v>356</v>
      </c>
      <c r="Y14" s="147" t="s">
        <v>11</v>
      </c>
      <c r="Z14" s="147" t="s">
        <v>11</v>
      </c>
      <c r="AA14" s="14" t="s">
        <v>201</v>
      </c>
      <c r="AB14" s="14" t="s">
        <v>202</v>
      </c>
      <c r="AC14" s="14" t="s">
        <v>203</v>
      </c>
      <c r="AD14" s="14" t="s">
        <v>204</v>
      </c>
      <c r="AE14" s="171" t="s">
        <v>356</v>
      </c>
      <c r="AF14" s="147" t="s">
        <v>11</v>
      </c>
      <c r="AG14" s="147" t="s">
        <v>11</v>
      </c>
      <c r="AH14" s="14" t="s">
        <v>201</v>
      </c>
      <c r="AI14" s="14" t="s">
        <v>202</v>
      </c>
      <c r="AJ14" s="14" t="s">
        <v>203</v>
      </c>
      <c r="AK14" s="14" t="s">
        <v>204</v>
      </c>
      <c r="AL14" s="171" t="s">
        <v>356</v>
      </c>
    </row>
    <row r="15" spans="1:46" x14ac:dyDescent="0.35">
      <c r="A15" s="151">
        <v>1</v>
      </c>
      <c r="B15" s="151">
        <v>2</v>
      </c>
      <c r="C15" s="151">
        <v>3</v>
      </c>
      <c r="D15" s="19" t="s">
        <v>38</v>
      </c>
      <c r="E15" s="19" t="s">
        <v>39</v>
      </c>
      <c r="F15" s="19" t="s">
        <v>40</v>
      </c>
      <c r="G15" s="19" t="s">
        <v>41</v>
      </c>
      <c r="H15" s="19" t="s">
        <v>42</v>
      </c>
      <c r="I15" s="19" t="s">
        <v>43</v>
      </c>
      <c r="J15" s="19" t="s">
        <v>59</v>
      </c>
      <c r="K15" s="19" t="s">
        <v>60</v>
      </c>
      <c r="L15" s="19" t="s">
        <v>61</v>
      </c>
      <c r="M15" s="19" t="s">
        <v>62</v>
      </c>
      <c r="N15" s="19" t="s">
        <v>63</v>
      </c>
      <c r="O15" s="19" t="s">
        <v>64</v>
      </c>
      <c r="P15" s="19" t="s">
        <v>65</v>
      </c>
      <c r="Q15" s="19" t="s">
        <v>66</v>
      </c>
      <c r="R15" s="19" t="s">
        <v>67</v>
      </c>
      <c r="S15" s="19" t="s">
        <v>68</v>
      </c>
      <c r="T15" s="19" t="s">
        <v>69</v>
      </c>
      <c r="U15" s="19" t="s">
        <v>70</v>
      </c>
      <c r="V15" s="19" t="s">
        <v>71</v>
      </c>
      <c r="W15" s="19" t="s">
        <v>72</v>
      </c>
      <c r="X15" s="19" t="s">
        <v>103</v>
      </c>
      <c r="Y15" s="19" t="s">
        <v>73</v>
      </c>
      <c r="Z15" s="19" t="s">
        <v>74</v>
      </c>
      <c r="AA15" s="19" t="s">
        <v>75</v>
      </c>
      <c r="AB15" s="19" t="s">
        <v>76</v>
      </c>
      <c r="AC15" s="19" t="s">
        <v>77</v>
      </c>
      <c r="AD15" s="19" t="s">
        <v>78</v>
      </c>
      <c r="AE15" s="19" t="s">
        <v>104</v>
      </c>
      <c r="AF15" s="19" t="s">
        <v>33</v>
      </c>
      <c r="AG15" s="19" t="s">
        <v>35</v>
      </c>
      <c r="AH15" s="19" t="s">
        <v>44</v>
      </c>
      <c r="AI15" s="19" t="s">
        <v>46</v>
      </c>
      <c r="AJ15" s="19" t="s">
        <v>48</v>
      </c>
      <c r="AK15" s="19" t="s">
        <v>49</v>
      </c>
      <c r="AL15" s="19" t="s">
        <v>50</v>
      </c>
    </row>
    <row r="16" spans="1:46" s="86" customFormat="1" ht="31" x14ac:dyDescent="0.3">
      <c r="A16" s="173" t="s">
        <v>206</v>
      </c>
      <c r="B16" s="174" t="s">
        <v>207</v>
      </c>
      <c r="C16" s="173" t="s">
        <v>284</v>
      </c>
      <c r="D16" s="176" t="s">
        <v>285</v>
      </c>
      <c r="E16" s="176" t="s">
        <v>285</v>
      </c>
      <c r="F16" s="176" t="s">
        <v>285</v>
      </c>
      <c r="G16" s="176" t="s">
        <v>285</v>
      </c>
      <c r="H16" s="176" t="s">
        <v>285</v>
      </c>
      <c r="I16" s="176" t="s">
        <v>285</v>
      </c>
      <c r="J16" s="158" t="s">
        <v>285</v>
      </c>
      <c r="K16" s="176" t="s">
        <v>285</v>
      </c>
      <c r="L16" s="179">
        <f>L18</f>
        <v>1.8903713017582142</v>
      </c>
      <c r="M16" s="173" t="s">
        <v>285</v>
      </c>
      <c r="N16" s="173" t="s">
        <v>285</v>
      </c>
      <c r="O16" s="179">
        <f>O18</f>
        <v>1.2331665569453587</v>
      </c>
      <c r="P16" s="173" t="s">
        <v>285</v>
      </c>
      <c r="Q16" s="178" t="str">
        <f>Q18</f>
        <v>нд</v>
      </c>
      <c r="R16" s="176" t="s">
        <v>285</v>
      </c>
      <c r="S16" s="179">
        <f>S18</f>
        <v>2.9691731542417861</v>
      </c>
      <c r="T16" s="173" t="s">
        <v>285</v>
      </c>
      <c r="U16" s="173" t="s">
        <v>285</v>
      </c>
      <c r="V16" s="179">
        <f>V18</f>
        <v>2.3718334430546411</v>
      </c>
      <c r="W16" s="173" t="s">
        <v>285</v>
      </c>
      <c r="X16" s="178" t="str">
        <f>X18</f>
        <v>нд</v>
      </c>
      <c r="Y16" s="176" t="s">
        <v>285</v>
      </c>
      <c r="Z16" s="176" t="s">
        <v>285</v>
      </c>
      <c r="AA16" s="176" t="s">
        <v>285</v>
      </c>
      <c r="AB16" s="176" t="s">
        <v>285</v>
      </c>
      <c r="AC16" s="176" t="s">
        <v>285</v>
      </c>
      <c r="AD16" s="176" t="s">
        <v>285</v>
      </c>
      <c r="AE16" s="158" t="s">
        <v>285</v>
      </c>
      <c r="AF16" s="176" t="s">
        <v>285</v>
      </c>
      <c r="AG16" s="179">
        <f>AG18</f>
        <v>4.8595444560000001</v>
      </c>
      <c r="AH16" s="173" t="s">
        <v>285</v>
      </c>
      <c r="AI16" s="173" t="s">
        <v>285</v>
      </c>
      <c r="AJ16" s="179">
        <f>AJ18</f>
        <v>3.6050000000000004</v>
      </c>
      <c r="AK16" s="173" t="s">
        <v>285</v>
      </c>
      <c r="AL16" s="178" t="str">
        <f>AL18</f>
        <v>нд</v>
      </c>
      <c r="AM16" s="190"/>
    </row>
    <row r="17" spans="1:39" s="85" customFormat="1" ht="15" customHeight="1" x14ac:dyDescent="0.45">
      <c r="A17" s="173" t="s">
        <v>208</v>
      </c>
      <c r="B17" s="174" t="s">
        <v>209</v>
      </c>
      <c r="C17" s="173" t="s">
        <v>284</v>
      </c>
      <c r="D17" s="176" t="s">
        <v>285</v>
      </c>
      <c r="E17" s="176" t="s">
        <v>285</v>
      </c>
      <c r="F17" s="176" t="s">
        <v>285</v>
      </c>
      <c r="G17" s="176" t="s">
        <v>285</v>
      </c>
      <c r="H17" s="176" t="s">
        <v>285</v>
      </c>
      <c r="I17" s="176" t="s">
        <v>285</v>
      </c>
      <c r="J17" s="158" t="s">
        <v>285</v>
      </c>
      <c r="K17" s="176" t="s">
        <v>285</v>
      </c>
      <c r="L17" s="179" t="s">
        <v>285</v>
      </c>
      <c r="M17" s="173" t="s">
        <v>285</v>
      </c>
      <c r="N17" s="173" t="s">
        <v>285</v>
      </c>
      <c r="O17" s="179" t="s">
        <v>285</v>
      </c>
      <c r="P17" s="173" t="s">
        <v>285</v>
      </c>
      <c r="Q17" s="178" t="s">
        <v>285</v>
      </c>
      <c r="R17" s="176" t="s">
        <v>285</v>
      </c>
      <c r="S17" s="179" t="s">
        <v>285</v>
      </c>
      <c r="T17" s="173" t="s">
        <v>285</v>
      </c>
      <c r="U17" s="173" t="s">
        <v>285</v>
      </c>
      <c r="V17" s="179" t="s">
        <v>285</v>
      </c>
      <c r="W17" s="173" t="s">
        <v>285</v>
      </c>
      <c r="X17" s="178" t="s">
        <v>285</v>
      </c>
      <c r="Y17" s="176" t="s">
        <v>285</v>
      </c>
      <c r="Z17" s="176" t="s">
        <v>285</v>
      </c>
      <c r="AA17" s="176" t="s">
        <v>285</v>
      </c>
      <c r="AB17" s="176" t="s">
        <v>285</v>
      </c>
      <c r="AC17" s="176" t="s">
        <v>285</v>
      </c>
      <c r="AD17" s="176" t="s">
        <v>285</v>
      </c>
      <c r="AE17" s="158" t="s">
        <v>285</v>
      </c>
      <c r="AF17" s="176" t="s">
        <v>285</v>
      </c>
      <c r="AG17" s="179" t="s">
        <v>285</v>
      </c>
      <c r="AH17" s="173" t="s">
        <v>285</v>
      </c>
      <c r="AI17" s="173" t="s">
        <v>285</v>
      </c>
      <c r="AJ17" s="179" t="s">
        <v>285</v>
      </c>
      <c r="AK17" s="173" t="s">
        <v>285</v>
      </c>
      <c r="AL17" s="178" t="s">
        <v>285</v>
      </c>
      <c r="AM17" s="191"/>
    </row>
    <row r="18" spans="1:39" s="85" customFormat="1" ht="28.5" customHeight="1" x14ac:dyDescent="0.35">
      <c r="A18" s="173" t="s">
        <v>210</v>
      </c>
      <c r="B18" s="174" t="s">
        <v>211</v>
      </c>
      <c r="C18" s="173" t="s">
        <v>284</v>
      </c>
      <c r="D18" s="176" t="s">
        <v>285</v>
      </c>
      <c r="E18" s="176" t="s">
        <v>285</v>
      </c>
      <c r="F18" s="176" t="s">
        <v>285</v>
      </c>
      <c r="G18" s="176" t="s">
        <v>285</v>
      </c>
      <c r="H18" s="176" t="s">
        <v>285</v>
      </c>
      <c r="I18" s="176" t="s">
        <v>285</v>
      </c>
      <c r="J18" s="158" t="s">
        <v>285</v>
      </c>
      <c r="K18" s="176" t="s">
        <v>285</v>
      </c>
      <c r="L18" s="179">
        <f>L23</f>
        <v>1.8903713017582142</v>
      </c>
      <c r="M18" s="173" t="s">
        <v>285</v>
      </c>
      <c r="N18" s="173" t="s">
        <v>285</v>
      </c>
      <c r="O18" s="179">
        <f>O23</f>
        <v>1.2331665569453587</v>
      </c>
      <c r="P18" s="173" t="s">
        <v>285</v>
      </c>
      <c r="Q18" s="178" t="str">
        <f>Q23</f>
        <v>нд</v>
      </c>
      <c r="R18" s="176" t="s">
        <v>285</v>
      </c>
      <c r="S18" s="179">
        <f>S23</f>
        <v>2.9691731542417861</v>
      </c>
      <c r="T18" s="173" t="s">
        <v>285</v>
      </c>
      <c r="U18" s="173" t="s">
        <v>285</v>
      </c>
      <c r="V18" s="179">
        <f>V23</f>
        <v>2.3718334430546411</v>
      </c>
      <c r="W18" s="173" t="s">
        <v>285</v>
      </c>
      <c r="X18" s="178" t="str">
        <f>X23</f>
        <v>нд</v>
      </c>
      <c r="Y18" s="176" t="s">
        <v>285</v>
      </c>
      <c r="Z18" s="176" t="s">
        <v>285</v>
      </c>
      <c r="AA18" s="176" t="s">
        <v>285</v>
      </c>
      <c r="AB18" s="176" t="s">
        <v>285</v>
      </c>
      <c r="AC18" s="176" t="s">
        <v>285</v>
      </c>
      <c r="AD18" s="176" t="s">
        <v>285</v>
      </c>
      <c r="AE18" s="158" t="s">
        <v>285</v>
      </c>
      <c r="AF18" s="176" t="s">
        <v>285</v>
      </c>
      <c r="AG18" s="179">
        <f>AG23</f>
        <v>4.8595444560000001</v>
      </c>
      <c r="AH18" s="173" t="s">
        <v>285</v>
      </c>
      <c r="AI18" s="173" t="s">
        <v>285</v>
      </c>
      <c r="AJ18" s="179">
        <f>AJ23</f>
        <v>3.6050000000000004</v>
      </c>
      <c r="AK18" s="173" t="s">
        <v>285</v>
      </c>
      <c r="AL18" s="178" t="str">
        <f>AL23</f>
        <v>нд</v>
      </c>
    </row>
    <row r="19" spans="1:39" s="85" customFormat="1" ht="62" x14ac:dyDescent="0.35">
      <c r="A19" s="173" t="s">
        <v>212</v>
      </c>
      <c r="B19" s="174" t="s">
        <v>213</v>
      </c>
      <c r="C19" s="173" t="s">
        <v>284</v>
      </c>
      <c r="D19" s="176" t="s">
        <v>285</v>
      </c>
      <c r="E19" s="176" t="s">
        <v>285</v>
      </c>
      <c r="F19" s="176" t="s">
        <v>285</v>
      </c>
      <c r="G19" s="176" t="s">
        <v>285</v>
      </c>
      <c r="H19" s="176" t="s">
        <v>285</v>
      </c>
      <c r="I19" s="176" t="s">
        <v>285</v>
      </c>
      <c r="J19" s="158" t="s">
        <v>285</v>
      </c>
      <c r="K19" s="176" t="s">
        <v>285</v>
      </c>
      <c r="L19" s="173" t="s">
        <v>285</v>
      </c>
      <c r="M19" s="173" t="s">
        <v>285</v>
      </c>
      <c r="N19" s="173" t="s">
        <v>285</v>
      </c>
      <c r="O19" s="173" t="s">
        <v>285</v>
      </c>
      <c r="P19" s="173" t="s">
        <v>285</v>
      </c>
      <c r="Q19" s="156" t="s">
        <v>285</v>
      </c>
      <c r="R19" s="176" t="s">
        <v>285</v>
      </c>
      <c r="S19" s="173" t="s">
        <v>285</v>
      </c>
      <c r="T19" s="173" t="s">
        <v>285</v>
      </c>
      <c r="U19" s="173" t="s">
        <v>285</v>
      </c>
      <c r="V19" s="173" t="s">
        <v>285</v>
      </c>
      <c r="W19" s="173" t="s">
        <v>285</v>
      </c>
      <c r="X19" s="156" t="s">
        <v>285</v>
      </c>
      <c r="Y19" s="176" t="s">
        <v>285</v>
      </c>
      <c r="Z19" s="176" t="s">
        <v>285</v>
      </c>
      <c r="AA19" s="176" t="s">
        <v>285</v>
      </c>
      <c r="AB19" s="176" t="s">
        <v>285</v>
      </c>
      <c r="AC19" s="176" t="s">
        <v>285</v>
      </c>
      <c r="AD19" s="176" t="s">
        <v>285</v>
      </c>
      <c r="AE19" s="158" t="s">
        <v>285</v>
      </c>
      <c r="AF19" s="176" t="s">
        <v>285</v>
      </c>
      <c r="AG19" s="173" t="s">
        <v>285</v>
      </c>
      <c r="AH19" s="173" t="s">
        <v>285</v>
      </c>
      <c r="AI19" s="173" t="s">
        <v>285</v>
      </c>
      <c r="AJ19" s="173" t="s">
        <v>285</v>
      </c>
      <c r="AK19" s="173" t="s">
        <v>285</v>
      </c>
      <c r="AL19" s="156" t="s">
        <v>285</v>
      </c>
    </row>
    <row r="20" spans="1:39" s="85" customFormat="1" ht="31" x14ac:dyDescent="0.35">
      <c r="A20" s="173" t="s">
        <v>214</v>
      </c>
      <c r="B20" s="174" t="s">
        <v>215</v>
      </c>
      <c r="C20" s="173" t="s">
        <v>284</v>
      </c>
      <c r="D20" s="176" t="s">
        <v>285</v>
      </c>
      <c r="E20" s="176" t="s">
        <v>285</v>
      </c>
      <c r="F20" s="176" t="s">
        <v>285</v>
      </c>
      <c r="G20" s="176" t="s">
        <v>285</v>
      </c>
      <c r="H20" s="176" t="s">
        <v>285</v>
      </c>
      <c r="I20" s="176" t="s">
        <v>285</v>
      </c>
      <c r="J20" s="176" t="s">
        <v>285</v>
      </c>
      <c r="K20" s="176" t="s">
        <v>285</v>
      </c>
      <c r="L20" s="173" t="s">
        <v>285</v>
      </c>
      <c r="M20" s="173" t="s">
        <v>285</v>
      </c>
      <c r="N20" s="173" t="s">
        <v>285</v>
      </c>
      <c r="O20" s="173" t="s">
        <v>285</v>
      </c>
      <c r="P20" s="173" t="s">
        <v>285</v>
      </c>
      <c r="Q20" s="156" t="s">
        <v>285</v>
      </c>
      <c r="R20" s="176" t="s">
        <v>285</v>
      </c>
      <c r="S20" s="173" t="s">
        <v>285</v>
      </c>
      <c r="T20" s="173" t="s">
        <v>285</v>
      </c>
      <c r="U20" s="173" t="s">
        <v>285</v>
      </c>
      <c r="V20" s="173" t="s">
        <v>285</v>
      </c>
      <c r="W20" s="173" t="s">
        <v>285</v>
      </c>
      <c r="X20" s="156" t="s">
        <v>285</v>
      </c>
      <c r="Y20" s="176" t="s">
        <v>285</v>
      </c>
      <c r="Z20" s="176" t="s">
        <v>285</v>
      </c>
      <c r="AA20" s="176" t="s">
        <v>285</v>
      </c>
      <c r="AB20" s="176" t="s">
        <v>285</v>
      </c>
      <c r="AC20" s="176" t="s">
        <v>285</v>
      </c>
      <c r="AD20" s="176" t="s">
        <v>285</v>
      </c>
      <c r="AE20" s="158" t="s">
        <v>285</v>
      </c>
      <c r="AF20" s="176" t="s">
        <v>285</v>
      </c>
      <c r="AG20" s="173" t="s">
        <v>285</v>
      </c>
      <c r="AH20" s="173" t="s">
        <v>285</v>
      </c>
      <c r="AI20" s="173" t="s">
        <v>285</v>
      </c>
      <c r="AJ20" s="173" t="s">
        <v>285</v>
      </c>
      <c r="AK20" s="173" t="s">
        <v>285</v>
      </c>
      <c r="AL20" s="156" t="s">
        <v>285</v>
      </c>
    </row>
    <row r="21" spans="1:39" s="85" customFormat="1" ht="46.5" x14ac:dyDescent="0.35">
      <c r="A21" s="173" t="s">
        <v>216</v>
      </c>
      <c r="B21" s="174" t="s">
        <v>217</v>
      </c>
      <c r="C21" s="173" t="s">
        <v>284</v>
      </c>
      <c r="D21" s="176" t="s">
        <v>285</v>
      </c>
      <c r="E21" s="176" t="s">
        <v>285</v>
      </c>
      <c r="F21" s="176" t="s">
        <v>285</v>
      </c>
      <c r="G21" s="176" t="s">
        <v>285</v>
      </c>
      <c r="H21" s="176" t="s">
        <v>285</v>
      </c>
      <c r="I21" s="176" t="s">
        <v>285</v>
      </c>
      <c r="J21" s="176" t="s">
        <v>285</v>
      </c>
      <c r="K21" s="176" t="s">
        <v>285</v>
      </c>
      <c r="L21" s="173" t="s">
        <v>285</v>
      </c>
      <c r="M21" s="173" t="s">
        <v>285</v>
      </c>
      <c r="N21" s="173" t="s">
        <v>285</v>
      </c>
      <c r="O21" s="173" t="s">
        <v>285</v>
      </c>
      <c r="P21" s="173" t="s">
        <v>285</v>
      </c>
      <c r="Q21" s="173" t="s">
        <v>285</v>
      </c>
      <c r="R21" s="176" t="s">
        <v>285</v>
      </c>
      <c r="S21" s="173" t="s">
        <v>285</v>
      </c>
      <c r="T21" s="173" t="s">
        <v>285</v>
      </c>
      <c r="U21" s="173" t="s">
        <v>285</v>
      </c>
      <c r="V21" s="173" t="s">
        <v>285</v>
      </c>
      <c r="W21" s="173" t="s">
        <v>285</v>
      </c>
      <c r="X21" s="173" t="s">
        <v>285</v>
      </c>
      <c r="Y21" s="176" t="s">
        <v>285</v>
      </c>
      <c r="Z21" s="176" t="s">
        <v>285</v>
      </c>
      <c r="AA21" s="176" t="s">
        <v>285</v>
      </c>
      <c r="AB21" s="176" t="s">
        <v>285</v>
      </c>
      <c r="AC21" s="176" t="s">
        <v>285</v>
      </c>
      <c r="AD21" s="176" t="s">
        <v>285</v>
      </c>
      <c r="AE21" s="158" t="s">
        <v>285</v>
      </c>
      <c r="AF21" s="176" t="s">
        <v>285</v>
      </c>
      <c r="AG21" s="173" t="s">
        <v>285</v>
      </c>
      <c r="AH21" s="173" t="s">
        <v>285</v>
      </c>
      <c r="AI21" s="173" t="s">
        <v>285</v>
      </c>
      <c r="AJ21" s="173" t="s">
        <v>285</v>
      </c>
      <c r="AK21" s="173" t="s">
        <v>285</v>
      </c>
      <c r="AL21" s="173" t="s">
        <v>285</v>
      </c>
    </row>
    <row r="22" spans="1:39" s="85" customFormat="1" ht="23" customHeight="1" x14ac:dyDescent="0.35">
      <c r="A22" s="173" t="s">
        <v>218</v>
      </c>
      <c r="B22" s="174" t="s">
        <v>219</v>
      </c>
      <c r="C22" s="173" t="s">
        <v>284</v>
      </c>
      <c r="D22" s="176" t="s">
        <v>285</v>
      </c>
      <c r="E22" s="176" t="s">
        <v>285</v>
      </c>
      <c r="F22" s="176" t="s">
        <v>285</v>
      </c>
      <c r="G22" s="176" t="s">
        <v>285</v>
      </c>
      <c r="H22" s="176" t="s">
        <v>285</v>
      </c>
      <c r="I22" s="176" t="s">
        <v>285</v>
      </c>
      <c r="J22" s="176" t="s">
        <v>285</v>
      </c>
      <c r="K22" s="176" t="s">
        <v>285</v>
      </c>
      <c r="L22" s="173" t="s">
        <v>285</v>
      </c>
      <c r="M22" s="173" t="s">
        <v>285</v>
      </c>
      <c r="N22" s="173" t="s">
        <v>285</v>
      </c>
      <c r="O22" s="173" t="s">
        <v>285</v>
      </c>
      <c r="P22" s="173" t="s">
        <v>285</v>
      </c>
      <c r="Q22" s="173" t="s">
        <v>285</v>
      </c>
      <c r="R22" s="176" t="s">
        <v>285</v>
      </c>
      <c r="S22" s="173" t="s">
        <v>285</v>
      </c>
      <c r="T22" s="173" t="s">
        <v>285</v>
      </c>
      <c r="U22" s="173" t="s">
        <v>285</v>
      </c>
      <c r="V22" s="173" t="s">
        <v>285</v>
      </c>
      <c r="W22" s="173" t="s">
        <v>285</v>
      </c>
      <c r="X22" s="173" t="s">
        <v>285</v>
      </c>
      <c r="Y22" s="176" t="s">
        <v>285</v>
      </c>
      <c r="Z22" s="176" t="s">
        <v>285</v>
      </c>
      <c r="AA22" s="176" t="s">
        <v>285</v>
      </c>
      <c r="AB22" s="176" t="s">
        <v>285</v>
      </c>
      <c r="AC22" s="176" t="s">
        <v>285</v>
      </c>
      <c r="AD22" s="176" t="s">
        <v>285</v>
      </c>
      <c r="AE22" s="176" t="s">
        <v>285</v>
      </c>
      <c r="AF22" s="176" t="s">
        <v>285</v>
      </c>
      <c r="AG22" s="173" t="s">
        <v>285</v>
      </c>
      <c r="AH22" s="173" t="s">
        <v>285</v>
      </c>
      <c r="AI22" s="173" t="s">
        <v>285</v>
      </c>
      <c r="AJ22" s="173" t="s">
        <v>285</v>
      </c>
      <c r="AK22" s="173" t="s">
        <v>285</v>
      </c>
      <c r="AL22" s="173" t="s">
        <v>285</v>
      </c>
    </row>
    <row r="23" spans="1:39" s="85" customFormat="1" ht="21.5" customHeight="1" x14ac:dyDescent="0.35">
      <c r="A23" s="173" t="s">
        <v>220</v>
      </c>
      <c r="B23" s="174" t="s">
        <v>195</v>
      </c>
      <c r="C23" s="173" t="s">
        <v>284</v>
      </c>
      <c r="D23" s="176" t="s">
        <v>285</v>
      </c>
      <c r="E23" s="176" t="s">
        <v>285</v>
      </c>
      <c r="F23" s="176" t="s">
        <v>285</v>
      </c>
      <c r="G23" s="176" t="s">
        <v>285</v>
      </c>
      <c r="H23" s="176" t="s">
        <v>285</v>
      </c>
      <c r="I23" s="176" t="s">
        <v>285</v>
      </c>
      <c r="J23" s="176" t="s">
        <v>285</v>
      </c>
      <c r="K23" s="176" t="s">
        <v>285</v>
      </c>
      <c r="L23" s="179">
        <f>L44</f>
        <v>1.8903713017582142</v>
      </c>
      <c r="M23" s="173" t="s">
        <v>285</v>
      </c>
      <c r="N23" s="173" t="s">
        <v>285</v>
      </c>
      <c r="O23" s="179">
        <f>O44</f>
        <v>1.2331665569453587</v>
      </c>
      <c r="P23" s="173" t="s">
        <v>285</v>
      </c>
      <c r="Q23" s="178" t="str">
        <f>Q44</f>
        <v>нд</v>
      </c>
      <c r="R23" s="176" t="s">
        <v>285</v>
      </c>
      <c r="S23" s="179">
        <f>S44</f>
        <v>2.9691731542417861</v>
      </c>
      <c r="T23" s="173" t="s">
        <v>285</v>
      </c>
      <c r="U23" s="173" t="s">
        <v>285</v>
      </c>
      <c r="V23" s="179">
        <f>V44</f>
        <v>2.3718334430546411</v>
      </c>
      <c r="W23" s="173" t="s">
        <v>285</v>
      </c>
      <c r="X23" s="178" t="str">
        <f>X44</f>
        <v>нд</v>
      </c>
      <c r="Y23" s="176" t="s">
        <v>285</v>
      </c>
      <c r="Z23" s="176" t="s">
        <v>285</v>
      </c>
      <c r="AA23" s="176" t="s">
        <v>285</v>
      </c>
      <c r="AB23" s="176" t="s">
        <v>285</v>
      </c>
      <c r="AC23" s="176" t="s">
        <v>285</v>
      </c>
      <c r="AD23" s="176" t="s">
        <v>285</v>
      </c>
      <c r="AE23" s="176" t="s">
        <v>285</v>
      </c>
      <c r="AF23" s="176" t="s">
        <v>285</v>
      </c>
      <c r="AG23" s="179">
        <f>AG44</f>
        <v>4.8595444560000001</v>
      </c>
      <c r="AH23" s="173" t="s">
        <v>285</v>
      </c>
      <c r="AI23" s="173" t="s">
        <v>285</v>
      </c>
      <c r="AJ23" s="179">
        <f>AJ44</f>
        <v>3.6050000000000004</v>
      </c>
      <c r="AK23" s="173" t="s">
        <v>285</v>
      </c>
      <c r="AL23" s="178" t="str">
        <f>AL44</f>
        <v>нд</v>
      </c>
    </row>
    <row r="24" spans="1:39" s="85" customFormat="1" ht="31" x14ac:dyDescent="0.35">
      <c r="A24" s="173" t="s">
        <v>127</v>
      </c>
      <c r="B24" s="174" t="s">
        <v>221</v>
      </c>
      <c r="C24" s="173" t="s">
        <v>284</v>
      </c>
      <c r="D24" s="176" t="s">
        <v>285</v>
      </c>
      <c r="E24" s="176" t="s">
        <v>285</v>
      </c>
      <c r="F24" s="176" t="s">
        <v>285</v>
      </c>
      <c r="G24" s="176" t="s">
        <v>285</v>
      </c>
      <c r="H24" s="176" t="s">
        <v>285</v>
      </c>
      <c r="I24" s="176" t="s">
        <v>285</v>
      </c>
      <c r="J24" s="176" t="s">
        <v>285</v>
      </c>
      <c r="K24" s="176" t="s">
        <v>285</v>
      </c>
      <c r="L24" s="173" t="s">
        <v>285</v>
      </c>
      <c r="M24" s="173" t="s">
        <v>285</v>
      </c>
      <c r="N24" s="173" t="s">
        <v>285</v>
      </c>
      <c r="O24" s="173" t="s">
        <v>285</v>
      </c>
      <c r="P24" s="173" t="s">
        <v>285</v>
      </c>
      <c r="Q24" s="173" t="s">
        <v>285</v>
      </c>
      <c r="R24" s="176" t="s">
        <v>285</v>
      </c>
      <c r="S24" s="173" t="s">
        <v>285</v>
      </c>
      <c r="T24" s="173" t="s">
        <v>285</v>
      </c>
      <c r="U24" s="173" t="s">
        <v>285</v>
      </c>
      <c r="V24" s="173" t="s">
        <v>285</v>
      </c>
      <c r="W24" s="173" t="s">
        <v>285</v>
      </c>
      <c r="X24" s="173" t="s">
        <v>285</v>
      </c>
      <c r="Y24" s="176" t="s">
        <v>285</v>
      </c>
      <c r="Z24" s="176" t="s">
        <v>285</v>
      </c>
      <c r="AA24" s="176" t="s">
        <v>285</v>
      </c>
      <c r="AB24" s="176" t="s">
        <v>285</v>
      </c>
      <c r="AC24" s="176" t="s">
        <v>285</v>
      </c>
      <c r="AD24" s="176" t="s">
        <v>285</v>
      </c>
      <c r="AE24" s="176" t="s">
        <v>285</v>
      </c>
      <c r="AF24" s="176" t="s">
        <v>285</v>
      </c>
      <c r="AG24" s="173" t="s">
        <v>285</v>
      </c>
      <c r="AH24" s="173" t="s">
        <v>285</v>
      </c>
      <c r="AI24" s="173" t="s">
        <v>285</v>
      </c>
      <c r="AJ24" s="173" t="s">
        <v>285</v>
      </c>
      <c r="AK24" s="173" t="s">
        <v>285</v>
      </c>
      <c r="AL24" s="173" t="s">
        <v>285</v>
      </c>
    </row>
    <row r="25" spans="1:39" s="85" customFormat="1" ht="46.5" x14ac:dyDescent="0.35">
      <c r="A25" s="173" t="s">
        <v>128</v>
      </c>
      <c r="B25" s="174" t="s">
        <v>222</v>
      </c>
      <c r="C25" s="173" t="s">
        <v>284</v>
      </c>
      <c r="D25" s="176" t="s">
        <v>285</v>
      </c>
      <c r="E25" s="176" t="s">
        <v>285</v>
      </c>
      <c r="F25" s="176" t="s">
        <v>285</v>
      </c>
      <c r="G25" s="176" t="s">
        <v>285</v>
      </c>
      <c r="H25" s="176" t="s">
        <v>285</v>
      </c>
      <c r="I25" s="176" t="s">
        <v>285</v>
      </c>
      <c r="J25" s="176" t="s">
        <v>285</v>
      </c>
      <c r="K25" s="176" t="s">
        <v>285</v>
      </c>
      <c r="L25" s="173" t="s">
        <v>285</v>
      </c>
      <c r="M25" s="173" t="s">
        <v>285</v>
      </c>
      <c r="N25" s="173" t="s">
        <v>285</v>
      </c>
      <c r="O25" s="173" t="s">
        <v>285</v>
      </c>
      <c r="P25" s="173" t="s">
        <v>285</v>
      </c>
      <c r="Q25" s="173" t="s">
        <v>285</v>
      </c>
      <c r="R25" s="176" t="s">
        <v>285</v>
      </c>
      <c r="S25" s="173" t="s">
        <v>285</v>
      </c>
      <c r="T25" s="173" t="s">
        <v>285</v>
      </c>
      <c r="U25" s="173" t="s">
        <v>285</v>
      </c>
      <c r="V25" s="173" t="s">
        <v>285</v>
      </c>
      <c r="W25" s="173" t="s">
        <v>285</v>
      </c>
      <c r="X25" s="173" t="s">
        <v>285</v>
      </c>
      <c r="Y25" s="176" t="s">
        <v>285</v>
      </c>
      <c r="Z25" s="176" t="s">
        <v>285</v>
      </c>
      <c r="AA25" s="176" t="s">
        <v>285</v>
      </c>
      <c r="AB25" s="176" t="s">
        <v>285</v>
      </c>
      <c r="AC25" s="176" t="s">
        <v>285</v>
      </c>
      <c r="AD25" s="176" t="s">
        <v>285</v>
      </c>
      <c r="AE25" s="176" t="s">
        <v>285</v>
      </c>
      <c r="AF25" s="176" t="s">
        <v>285</v>
      </c>
      <c r="AG25" s="173" t="s">
        <v>285</v>
      </c>
      <c r="AH25" s="173" t="s">
        <v>285</v>
      </c>
      <c r="AI25" s="173" t="s">
        <v>285</v>
      </c>
      <c r="AJ25" s="173" t="s">
        <v>285</v>
      </c>
      <c r="AK25" s="173" t="s">
        <v>285</v>
      </c>
      <c r="AL25" s="173" t="s">
        <v>285</v>
      </c>
    </row>
    <row r="26" spans="1:39" s="85" customFormat="1" ht="62" x14ac:dyDescent="0.35">
      <c r="A26" s="173" t="s">
        <v>142</v>
      </c>
      <c r="B26" s="174" t="s">
        <v>223</v>
      </c>
      <c r="C26" s="173" t="s">
        <v>284</v>
      </c>
      <c r="D26" s="176" t="s">
        <v>285</v>
      </c>
      <c r="E26" s="176" t="s">
        <v>285</v>
      </c>
      <c r="F26" s="176" t="s">
        <v>285</v>
      </c>
      <c r="G26" s="176" t="s">
        <v>285</v>
      </c>
      <c r="H26" s="176" t="s">
        <v>285</v>
      </c>
      <c r="I26" s="176" t="s">
        <v>285</v>
      </c>
      <c r="J26" s="176" t="s">
        <v>285</v>
      </c>
      <c r="K26" s="176" t="s">
        <v>285</v>
      </c>
      <c r="L26" s="173" t="s">
        <v>285</v>
      </c>
      <c r="M26" s="173" t="s">
        <v>285</v>
      </c>
      <c r="N26" s="173" t="s">
        <v>285</v>
      </c>
      <c r="O26" s="173" t="s">
        <v>285</v>
      </c>
      <c r="P26" s="173" t="s">
        <v>285</v>
      </c>
      <c r="Q26" s="173" t="s">
        <v>285</v>
      </c>
      <c r="R26" s="176" t="s">
        <v>285</v>
      </c>
      <c r="S26" s="173" t="s">
        <v>285</v>
      </c>
      <c r="T26" s="173" t="s">
        <v>285</v>
      </c>
      <c r="U26" s="173" t="s">
        <v>285</v>
      </c>
      <c r="V26" s="173" t="s">
        <v>285</v>
      </c>
      <c r="W26" s="173" t="s">
        <v>285</v>
      </c>
      <c r="X26" s="173" t="s">
        <v>285</v>
      </c>
      <c r="Y26" s="176" t="s">
        <v>285</v>
      </c>
      <c r="Z26" s="176" t="s">
        <v>285</v>
      </c>
      <c r="AA26" s="176" t="s">
        <v>285</v>
      </c>
      <c r="AB26" s="176" t="s">
        <v>285</v>
      </c>
      <c r="AC26" s="176" t="s">
        <v>285</v>
      </c>
      <c r="AD26" s="176" t="s">
        <v>285</v>
      </c>
      <c r="AE26" s="176" t="s">
        <v>285</v>
      </c>
      <c r="AF26" s="176" t="s">
        <v>285</v>
      </c>
      <c r="AG26" s="173" t="s">
        <v>285</v>
      </c>
      <c r="AH26" s="173" t="s">
        <v>285</v>
      </c>
      <c r="AI26" s="173" t="s">
        <v>285</v>
      </c>
      <c r="AJ26" s="173" t="s">
        <v>285</v>
      </c>
      <c r="AK26" s="173" t="s">
        <v>285</v>
      </c>
      <c r="AL26" s="173" t="s">
        <v>285</v>
      </c>
    </row>
    <row r="27" spans="1:39" s="85" customFormat="1" ht="62" x14ac:dyDescent="0.35">
      <c r="A27" s="173" t="s">
        <v>224</v>
      </c>
      <c r="B27" s="174" t="s">
        <v>225</v>
      </c>
      <c r="C27" s="173" t="s">
        <v>284</v>
      </c>
      <c r="D27" s="176" t="s">
        <v>285</v>
      </c>
      <c r="E27" s="176" t="s">
        <v>285</v>
      </c>
      <c r="F27" s="176" t="s">
        <v>285</v>
      </c>
      <c r="G27" s="176" t="s">
        <v>285</v>
      </c>
      <c r="H27" s="176" t="s">
        <v>285</v>
      </c>
      <c r="I27" s="176" t="s">
        <v>285</v>
      </c>
      <c r="J27" s="176" t="s">
        <v>285</v>
      </c>
      <c r="K27" s="176" t="s">
        <v>285</v>
      </c>
      <c r="L27" s="173" t="s">
        <v>285</v>
      </c>
      <c r="M27" s="173" t="s">
        <v>285</v>
      </c>
      <c r="N27" s="173" t="s">
        <v>285</v>
      </c>
      <c r="O27" s="173" t="s">
        <v>285</v>
      </c>
      <c r="P27" s="173" t="s">
        <v>285</v>
      </c>
      <c r="Q27" s="173" t="s">
        <v>285</v>
      </c>
      <c r="R27" s="176" t="s">
        <v>285</v>
      </c>
      <c r="S27" s="173" t="s">
        <v>285</v>
      </c>
      <c r="T27" s="173" t="s">
        <v>285</v>
      </c>
      <c r="U27" s="173" t="s">
        <v>285</v>
      </c>
      <c r="V27" s="173" t="s">
        <v>285</v>
      </c>
      <c r="W27" s="173" t="s">
        <v>285</v>
      </c>
      <c r="X27" s="173" t="s">
        <v>285</v>
      </c>
      <c r="Y27" s="176" t="s">
        <v>285</v>
      </c>
      <c r="Z27" s="176" t="s">
        <v>285</v>
      </c>
      <c r="AA27" s="176" t="s">
        <v>285</v>
      </c>
      <c r="AB27" s="176" t="s">
        <v>285</v>
      </c>
      <c r="AC27" s="176" t="s">
        <v>285</v>
      </c>
      <c r="AD27" s="176" t="s">
        <v>285</v>
      </c>
      <c r="AE27" s="176" t="s">
        <v>285</v>
      </c>
      <c r="AF27" s="176" t="s">
        <v>285</v>
      </c>
      <c r="AG27" s="173" t="s">
        <v>285</v>
      </c>
      <c r="AH27" s="173" t="s">
        <v>285</v>
      </c>
      <c r="AI27" s="173" t="s">
        <v>285</v>
      </c>
      <c r="AJ27" s="173" t="s">
        <v>285</v>
      </c>
      <c r="AK27" s="173" t="s">
        <v>285</v>
      </c>
      <c r="AL27" s="173" t="s">
        <v>285</v>
      </c>
    </row>
    <row r="28" spans="1:39" s="85" customFormat="1" ht="62" x14ac:dyDescent="0.35">
      <c r="A28" s="173" t="s">
        <v>226</v>
      </c>
      <c r="B28" s="174" t="s">
        <v>227</v>
      </c>
      <c r="C28" s="173" t="s">
        <v>284</v>
      </c>
      <c r="D28" s="176" t="s">
        <v>285</v>
      </c>
      <c r="E28" s="176" t="s">
        <v>285</v>
      </c>
      <c r="F28" s="176" t="s">
        <v>285</v>
      </c>
      <c r="G28" s="176" t="s">
        <v>285</v>
      </c>
      <c r="H28" s="176" t="s">
        <v>285</v>
      </c>
      <c r="I28" s="176" t="s">
        <v>285</v>
      </c>
      <c r="J28" s="176" t="s">
        <v>285</v>
      </c>
      <c r="K28" s="176" t="s">
        <v>285</v>
      </c>
      <c r="L28" s="173" t="s">
        <v>285</v>
      </c>
      <c r="M28" s="173" t="s">
        <v>285</v>
      </c>
      <c r="N28" s="173" t="s">
        <v>285</v>
      </c>
      <c r="O28" s="173" t="s">
        <v>285</v>
      </c>
      <c r="P28" s="173" t="s">
        <v>285</v>
      </c>
      <c r="Q28" s="173" t="s">
        <v>285</v>
      </c>
      <c r="R28" s="176" t="s">
        <v>285</v>
      </c>
      <c r="S28" s="173" t="s">
        <v>285</v>
      </c>
      <c r="T28" s="173" t="s">
        <v>285</v>
      </c>
      <c r="U28" s="173" t="s">
        <v>285</v>
      </c>
      <c r="V28" s="173" t="s">
        <v>285</v>
      </c>
      <c r="W28" s="173" t="s">
        <v>285</v>
      </c>
      <c r="X28" s="173" t="s">
        <v>285</v>
      </c>
      <c r="Y28" s="176" t="s">
        <v>285</v>
      </c>
      <c r="Z28" s="176" t="s">
        <v>285</v>
      </c>
      <c r="AA28" s="176" t="s">
        <v>285</v>
      </c>
      <c r="AB28" s="176" t="s">
        <v>285</v>
      </c>
      <c r="AC28" s="176" t="s">
        <v>285</v>
      </c>
      <c r="AD28" s="176" t="s">
        <v>285</v>
      </c>
      <c r="AE28" s="176" t="s">
        <v>285</v>
      </c>
      <c r="AF28" s="176" t="s">
        <v>285</v>
      </c>
      <c r="AG28" s="173" t="s">
        <v>285</v>
      </c>
      <c r="AH28" s="173" t="s">
        <v>285</v>
      </c>
      <c r="AI28" s="173" t="s">
        <v>285</v>
      </c>
      <c r="AJ28" s="173" t="s">
        <v>285</v>
      </c>
      <c r="AK28" s="173" t="s">
        <v>285</v>
      </c>
      <c r="AL28" s="173" t="s">
        <v>285</v>
      </c>
    </row>
    <row r="29" spans="1:39" s="85" customFormat="1" ht="46.5" x14ac:dyDescent="0.35">
      <c r="A29" s="173" t="s">
        <v>129</v>
      </c>
      <c r="B29" s="174" t="s">
        <v>228</v>
      </c>
      <c r="C29" s="173" t="s">
        <v>284</v>
      </c>
      <c r="D29" s="176" t="s">
        <v>285</v>
      </c>
      <c r="E29" s="176" t="s">
        <v>285</v>
      </c>
      <c r="F29" s="176" t="s">
        <v>285</v>
      </c>
      <c r="G29" s="176" t="s">
        <v>285</v>
      </c>
      <c r="H29" s="176" t="s">
        <v>285</v>
      </c>
      <c r="I29" s="176" t="s">
        <v>285</v>
      </c>
      <c r="J29" s="176" t="s">
        <v>285</v>
      </c>
      <c r="K29" s="176" t="s">
        <v>285</v>
      </c>
      <c r="L29" s="173" t="s">
        <v>285</v>
      </c>
      <c r="M29" s="173" t="s">
        <v>285</v>
      </c>
      <c r="N29" s="173" t="s">
        <v>285</v>
      </c>
      <c r="O29" s="173" t="s">
        <v>285</v>
      </c>
      <c r="P29" s="173" t="s">
        <v>285</v>
      </c>
      <c r="Q29" s="173" t="s">
        <v>285</v>
      </c>
      <c r="R29" s="176" t="s">
        <v>285</v>
      </c>
      <c r="S29" s="173" t="s">
        <v>285</v>
      </c>
      <c r="T29" s="173" t="s">
        <v>285</v>
      </c>
      <c r="U29" s="173" t="s">
        <v>285</v>
      </c>
      <c r="V29" s="173" t="s">
        <v>285</v>
      </c>
      <c r="W29" s="173" t="s">
        <v>285</v>
      </c>
      <c r="X29" s="173" t="s">
        <v>285</v>
      </c>
      <c r="Y29" s="176" t="s">
        <v>285</v>
      </c>
      <c r="Z29" s="176" t="s">
        <v>285</v>
      </c>
      <c r="AA29" s="176" t="s">
        <v>285</v>
      </c>
      <c r="AB29" s="176" t="s">
        <v>285</v>
      </c>
      <c r="AC29" s="176" t="s">
        <v>285</v>
      </c>
      <c r="AD29" s="176" t="s">
        <v>285</v>
      </c>
      <c r="AE29" s="176" t="s">
        <v>285</v>
      </c>
      <c r="AF29" s="176" t="s">
        <v>285</v>
      </c>
      <c r="AG29" s="173" t="s">
        <v>285</v>
      </c>
      <c r="AH29" s="173" t="s">
        <v>285</v>
      </c>
      <c r="AI29" s="173" t="s">
        <v>285</v>
      </c>
      <c r="AJ29" s="173" t="s">
        <v>285</v>
      </c>
      <c r="AK29" s="173" t="s">
        <v>285</v>
      </c>
      <c r="AL29" s="173" t="s">
        <v>285</v>
      </c>
    </row>
    <row r="30" spans="1:39" s="85" customFormat="1" ht="69.5" customHeight="1" x14ac:dyDescent="0.35">
      <c r="A30" s="173" t="s">
        <v>229</v>
      </c>
      <c r="B30" s="174" t="s">
        <v>230</v>
      </c>
      <c r="C30" s="173" t="s">
        <v>284</v>
      </c>
      <c r="D30" s="176" t="s">
        <v>285</v>
      </c>
      <c r="E30" s="176" t="s">
        <v>285</v>
      </c>
      <c r="F30" s="176" t="s">
        <v>285</v>
      </c>
      <c r="G30" s="176" t="s">
        <v>285</v>
      </c>
      <c r="H30" s="176" t="s">
        <v>285</v>
      </c>
      <c r="I30" s="176" t="s">
        <v>285</v>
      </c>
      <c r="J30" s="176" t="s">
        <v>285</v>
      </c>
      <c r="K30" s="176" t="s">
        <v>285</v>
      </c>
      <c r="L30" s="173" t="s">
        <v>285</v>
      </c>
      <c r="M30" s="173" t="s">
        <v>285</v>
      </c>
      <c r="N30" s="173" t="s">
        <v>285</v>
      </c>
      <c r="O30" s="173" t="s">
        <v>285</v>
      </c>
      <c r="P30" s="173" t="s">
        <v>285</v>
      </c>
      <c r="Q30" s="173" t="s">
        <v>285</v>
      </c>
      <c r="R30" s="176" t="s">
        <v>285</v>
      </c>
      <c r="S30" s="173" t="s">
        <v>285</v>
      </c>
      <c r="T30" s="173" t="s">
        <v>285</v>
      </c>
      <c r="U30" s="173" t="s">
        <v>285</v>
      </c>
      <c r="V30" s="173" t="s">
        <v>285</v>
      </c>
      <c r="W30" s="173" t="s">
        <v>285</v>
      </c>
      <c r="X30" s="173" t="s">
        <v>285</v>
      </c>
      <c r="Y30" s="176" t="s">
        <v>285</v>
      </c>
      <c r="Z30" s="176" t="s">
        <v>285</v>
      </c>
      <c r="AA30" s="176" t="s">
        <v>285</v>
      </c>
      <c r="AB30" s="176" t="s">
        <v>285</v>
      </c>
      <c r="AC30" s="176" t="s">
        <v>285</v>
      </c>
      <c r="AD30" s="176" t="s">
        <v>285</v>
      </c>
      <c r="AE30" s="176" t="s">
        <v>285</v>
      </c>
      <c r="AF30" s="176" t="s">
        <v>285</v>
      </c>
      <c r="AG30" s="173" t="s">
        <v>285</v>
      </c>
      <c r="AH30" s="173" t="s">
        <v>285</v>
      </c>
      <c r="AI30" s="173" t="s">
        <v>285</v>
      </c>
      <c r="AJ30" s="173" t="s">
        <v>285</v>
      </c>
      <c r="AK30" s="173" t="s">
        <v>285</v>
      </c>
      <c r="AL30" s="173" t="s">
        <v>285</v>
      </c>
    </row>
    <row r="31" spans="1:39" s="85" customFormat="1" ht="46.5" x14ac:dyDescent="0.35">
      <c r="A31" s="173" t="s">
        <v>231</v>
      </c>
      <c r="B31" s="174" t="s">
        <v>232</v>
      </c>
      <c r="C31" s="173" t="s">
        <v>284</v>
      </c>
      <c r="D31" s="176" t="s">
        <v>285</v>
      </c>
      <c r="E31" s="176" t="s">
        <v>285</v>
      </c>
      <c r="F31" s="176" t="s">
        <v>285</v>
      </c>
      <c r="G31" s="176" t="s">
        <v>285</v>
      </c>
      <c r="H31" s="176" t="s">
        <v>285</v>
      </c>
      <c r="I31" s="176" t="s">
        <v>285</v>
      </c>
      <c r="J31" s="176" t="s">
        <v>285</v>
      </c>
      <c r="K31" s="176" t="s">
        <v>285</v>
      </c>
      <c r="L31" s="173" t="s">
        <v>285</v>
      </c>
      <c r="M31" s="173" t="s">
        <v>285</v>
      </c>
      <c r="N31" s="173" t="s">
        <v>285</v>
      </c>
      <c r="O31" s="173" t="s">
        <v>285</v>
      </c>
      <c r="P31" s="173" t="s">
        <v>285</v>
      </c>
      <c r="Q31" s="173" t="s">
        <v>285</v>
      </c>
      <c r="R31" s="176" t="s">
        <v>285</v>
      </c>
      <c r="S31" s="173" t="s">
        <v>285</v>
      </c>
      <c r="T31" s="173" t="s">
        <v>285</v>
      </c>
      <c r="U31" s="173" t="s">
        <v>285</v>
      </c>
      <c r="V31" s="173" t="s">
        <v>285</v>
      </c>
      <c r="W31" s="173" t="s">
        <v>285</v>
      </c>
      <c r="X31" s="173" t="s">
        <v>285</v>
      </c>
      <c r="Y31" s="176" t="s">
        <v>285</v>
      </c>
      <c r="Z31" s="176" t="s">
        <v>285</v>
      </c>
      <c r="AA31" s="176" t="s">
        <v>285</v>
      </c>
      <c r="AB31" s="176" t="s">
        <v>285</v>
      </c>
      <c r="AC31" s="176" t="s">
        <v>285</v>
      </c>
      <c r="AD31" s="176" t="s">
        <v>285</v>
      </c>
      <c r="AE31" s="176" t="s">
        <v>285</v>
      </c>
      <c r="AF31" s="176" t="s">
        <v>285</v>
      </c>
      <c r="AG31" s="173" t="s">
        <v>285</v>
      </c>
      <c r="AH31" s="173" t="s">
        <v>285</v>
      </c>
      <c r="AI31" s="173" t="s">
        <v>285</v>
      </c>
      <c r="AJ31" s="173" t="s">
        <v>285</v>
      </c>
      <c r="AK31" s="173" t="s">
        <v>285</v>
      </c>
      <c r="AL31" s="173" t="s">
        <v>285</v>
      </c>
    </row>
    <row r="32" spans="1:39" s="85" customFormat="1" ht="46.5" x14ac:dyDescent="0.35">
      <c r="A32" s="173" t="s">
        <v>130</v>
      </c>
      <c r="B32" s="174" t="s">
        <v>233</v>
      </c>
      <c r="C32" s="173" t="s">
        <v>284</v>
      </c>
      <c r="D32" s="176" t="s">
        <v>285</v>
      </c>
      <c r="E32" s="176" t="s">
        <v>285</v>
      </c>
      <c r="F32" s="176" t="s">
        <v>285</v>
      </c>
      <c r="G32" s="176" t="s">
        <v>285</v>
      </c>
      <c r="H32" s="176" t="s">
        <v>285</v>
      </c>
      <c r="I32" s="176" t="s">
        <v>285</v>
      </c>
      <c r="J32" s="176" t="s">
        <v>285</v>
      </c>
      <c r="K32" s="176" t="s">
        <v>285</v>
      </c>
      <c r="L32" s="173" t="s">
        <v>285</v>
      </c>
      <c r="M32" s="173" t="s">
        <v>285</v>
      </c>
      <c r="N32" s="173" t="s">
        <v>285</v>
      </c>
      <c r="O32" s="173" t="s">
        <v>285</v>
      </c>
      <c r="P32" s="173" t="s">
        <v>285</v>
      </c>
      <c r="Q32" s="173" t="s">
        <v>285</v>
      </c>
      <c r="R32" s="176" t="s">
        <v>285</v>
      </c>
      <c r="S32" s="173" t="s">
        <v>285</v>
      </c>
      <c r="T32" s="173" t="s">
        <v>285</v>
      </c>
      <c r="U32" s="173" t="s">
        <v>285</v>
      </c>
      <c r="V32" s="173" t="s">
        <v>285</v>
      </c>
      <c r="W32" s="173" t="s">
        <v>285</v>
      </c>
      <c r="X32" s="173" t="s">
        <v>285</v>
      </c>
      <c r="Y32" s="176" t="s">
        <v>285</v>
      </c>
      <c r="Z32" s="176" t="s">
        <v>285</v>
      </c>
      <c r="AA32" s="176" t="s">
        <v>285</v>
      </c>
      <c r="AB32" s="176" t="s">
        <v>285</v>
      </c>
      <c r="AC32" s="176" t="s">
        <v>285</v>
      </c>
      <c r="AD32" s="176" t="s">
        <v>285</v>
      </c>
      <c r="AE32" s="176" t="s">
        <v>285</v>
      </c>
      <c r="AF32" s="176" t="s">
        <v>285</v>
      </c>
      <c r="AG32" s="173" t="s">
        <v>285</v>
      </c>
      <c r="AH32" s="173" t="s">
        <v>285</v>
      </c>
      <c r="AI32" s="173" t="s">
        <v>285</v>
      </c>
      <c r="AJ32" s="173" t="s">
        <v>285</v>
      </c>
      <c r="AK32" s="173" t="s">
        <v>285</v>
      </c>
      <c r="AL32" s="173" t="s">
        <v>285</v>
      </c>
    </row>
    <row r="33" spans="1:38" s="85" customFormat="1" ht="38.5" customHeight="1" x14ac:dyDescent="0.35">
      <c r="A33" s="173" t="s">
        <v>143</v>
      </c>
      <c r="B33" s="174" t="s">
        <v>234</v>
      </c>
      <c r="C33" s="173" t="s">
        <v>284</v>
      </c>
      <c r="D33" s="176" t="s">
        <v>285</v>
      </c>
      <c r="E33" s="176" t="s">
        <v>285</v>
      </c>
      <c r="F33" s="176" t="s">
        <v>285</v>
      </c>
      <c r="G33" s="176" t="s">
        <v>285</v>
      </c>
      <c r="H33" s="176" t="s">
        <v>285</v>
      </c>
      <c r="I33" s="176" t="s">
        <v>285</v>
      </c>
      <c r="J33" s="176" t="s">
        <v>285</v>
      </c>
      <c r="K33" s="176" t="s">
        <v>285</v>
      </c>
      <c r="L33" s="173" t="s">
        <v>285</v>
      </c>
      <c r="M33" s="173" t="s">
        <v>285</v>
      </c>
      <c r="N33" s="173" t="s">
        <v>285</v>
      </c>
      <c r="O33" s="173" t="s">
        <v>285</v>
      </c>
      <c r="P33" s="173" t="s">
        <v>285</v>
      </c>
      <c r="Q33" s="173" t="s">
        <v>285</v>
      </c>
      <c r="R33" s="176" t="s">
        <v>285</v>
      </c>
      <c r="S33" s="173" t="s">
        <v>285</v>
      </c>
      <c r="T33" s="173" t="s">
        <v>285</v>
      </c>
      <c r="U33" s="173" t="s">
        <v>285</v>
      </c>
      <c r="V33" s="173" t="s">
        <v>285</v>
      </c>
      <c r="W33" s="173" t="s">
        <v>285</v>
      </c>
      <c r="X33" s="173" t="s">
        <v>285</v>
      </c>
      <c r="Y33" s="176" t="s">
        <v>285</v>
      </c>
      <c r="Z33" s="176" t="s">
        <v>285</v>
      </c>
      <c r="AA33" s="176" t="s">
        <v>285</v>
      </c>
      <c r="AB33" s="176" t="s">
        <v>285</v>
      </c>
      <c r="AC33" s="176" t="s">
        <v>285</v>
      </c>
      <c r="AD33" s="176" t="s">
        <v>285</v>
      </c>
      <c r="AE33" s="176" t="s">
        <v>285</v>
      </c>
      <c r="AF33" s="176" t="s">
        <v>285</v>
      </c>
      <c r="AG33" s="173" t="s">
        <v>285</v>
      </c>
      <c r="AH33" s="173" t="s">
        <v>285</v>
      </c>
      <c r="AI33" s="173" t="s">
        <v>285</v>
      </c>
      <c r="AJ33" s="173" t="s">
        <v>285</v>
      </c>
      <c r="AK33" s="173" t="s">
        <v>285</v>
      </c>
      <c r="AL33" s="173" t="s">
        <v>285</v>
      </c>
    </row>
    <row r="34" spans="1:38" s="85" customFormat="1" ht="113" customHeight="1" x14ac:dyDescent="0.35">
      <c r="A34" s="173" t="s">
        <v>143</v>
      </c>
      <c r="B34" s="174" t="s">
        <v>235</v>
      </c>
      <c r="C34" s="173" t="s">
        <v>284</v>
      </c>
      <c r="D34" s="176" t="s">
        <v>285</v>
      </c>
      <c r="E34" s="176" t="s">
        <v>285</v>
      </c>
      <c r="F34" s="176" t="s">
        <v>285</v>
      </c>
      <c r="G34" s="176" t="s">
        <v>285</v>
      </c>
      <c r="H34" s="176" t="s">
        <v>285</v>
      </c>
      <c r="I34" s="176" t="s">
        <v>285</v>
      </c>
      <c r="J34" s="176" t="s">
        <v>285</v>
      </c>
      <c r="K34" s="176" t="s">
        <v>285</v>
      </c>
      <c r="L34" s="173" t="s">
        <v>285</v>
      </c>
      <c r="M34" s="173" t="s">
        <v>285</v>
      </c>
      <c r="N34" s="173" t="s">
        <v>285</v>
      </c>
      <c r="O34" s="173" t="s">
        <v>285</v>
      </c>
      <c r="P34" s="173" t="s">
        <v>285</v>
      </c>
      <c r="Q34" s="173" t="s">
        <v>285</v>
      </c>
      <c r="R34" s="176" t="s">
        <v>285</v>
      </c>
      <c r="S34" s="173" t="s">
        <v>285</v>
      </c>
      <c r="T34" s="173" t="s">
        <v>285</v>
      </c>
      <c r="U34" s="173" t="s">
        <v>285</v>
      </c>
      <c r="V34" s="173" t="s">
        <v>285</v>
      </c>
      <c r="W34" s="173" t="s">
        <v>285</v>
      </c>
      <c r="X34" s="173" t="s">
        <v>285</v>
      </c>
      <c r="Y34" s="176" t="s">
        <v>285</v>
      </c>
      <c r="Z34" s="176" t="s">
        <v>285</v>
      </c>
      <c r="AA34" s="176" t="s">
        <v>285</v>
      </c>
      <c r="AB34" s="176" t="s">
        <v>285</v>
      </c>
      <c r="AC34" s="176" t="s">
        <v>285</v>
      </c>
      <c r="AD34" s="176" t="s">
        <v>285</v>
      </c>
      <c r="AE34" s="176" t="s">
        <v>285</v>
      </c>
      <c r="AF34" s="176" t="s">
        <v>285</v>
      </c>
      <c r="AG34" s="173" t="s">
        <v>285</v>
      </c>
      <c r="AH34" s="173" t="s">
        <v>285</v>
      </c>
      <c r="AI34" s="173" t="s">
        <v>285</v>
      </c>
      <c r="AJ34" s="173" t="s">
        <v>285</v>
      </c>
      <c r="AK34" s="173" t="s">
        <v>285</v>
      </c>
      <c r="AL34" s="173" t="s">
        <v>285</v>
      </c>
    </row>
    <row r="35" spans="1:38" s="85" customFormat="1" ht="100.5" customHeight="1" x14ac:dyDescent="0.35">
      <c r="A35" s="173" t="s">
        <v>143</v>
      </c>
      <c r="B35" s="174" t="s">
        <v>236</v>
      </c>
      <c r="C35" s="173" t="s">
        <v>284</v>
      </c>
      <c r="D35" s="176" t="s">
        <v>285</v>
      </c>
      <c r="E35" s="176" t="s">
        <v>285</v>
      </c>
      <c r="F35" s="176" t="s">
        <v>285</v>
      </c>
      <c r="G35" s="176" t="s">
        <v>285</v>
      </c>
      <c r="H35" s="176" t="s">
        <v>285</v>
      </c>
      <c r="I35" s="176" t="s">
        <v>285</v>
      </c>
      <c r="J35" s="176" t="s">
        <v>285</v>
      </c>
      <c r="K35" s="176" t="s">
        <v>285</v>
      </c>
      <c r="L35" s="173" t="s">
        <v>285</v>
      </c>
      <c r="M35" s="173" t="s">
        <v>285</v>
      </c>
      <c r="N35" s="173" t="s">
        <v>285</v>
      </c>
      <c r="O35" s="173" t="s">
        <v>285</v>
      </c>
      <c r="P35" s="173" t="s">
        <v>285</v>
      </c>
      <c r="Q35" s="173" t="s">
        <v>285</v>
      </c>
      <c r="R35" s="176" t="s">
        <v>285</v>
      </c>
      <c r="S35" s="173" t="s">
        <v>285</v>
      </c>
      <c r="T35" s="173" t="s">
        <v>285</v>
      </c>
      <c r="U35" s="173" t="s">
        <v>285</v>
      </c>
      <c r="V35" s="173" t="s">
        <v>285</v>
      </c>
      <c r="W35" s="173" t="s">
        <v>285</v>
      </c>
      <c r="X35" s="173" t="s">
        <v>285</v>
      </c>
      <c r="Y35" s="176" t="s">
        <v>285</v>
      </c>
      <c r="Z35" s="176" t="s">
        <v>285</v>
      </c>
      <c r="AA35" s="176" t="s">
        <v>285</v>
      </c>
      <c r="AB35" s="176" t="s">
        <v>285</v>
      </c>
      <c r="AC35" s="176" t="s">
        <v>285</v>
      </c>
      <c r="AD35" s="176" t="s">
        <v>285</v>
      </c>
      <c r="AE35" s="176" t="s">
        <v>285</v>
      </c>
      <c r="AF35" s="176" t="s">
        <v>285</v>
      </c>
      <c r="AG35" s="173" t="s">
        <v>285</v>
      </c>
      <c r="AH35" s="173" t="s">
        <v>285</v>
      </c>
      <c r="AI35" s="173" t="s">
        <v>285</v>
      </c>
      <c r="AJ35" s="173" t="s">
        <v>285</v>
      </c>
      <c r="AK35" s="173" t="s">
        <v>285</v>
      </c>
      <c r="AL35" s="173" t="s">
        <v>285</v>
      </c>
    </row>
    <row r="36" spans="1:38" s="85" customFormat="1" ht="99.5" customHeight="1" x14ac:dyDescent="0.35">
      <c r="A36" s="173" t="s">
        <v>143</v>
      </c>
      <c r="B36" s="174" t="s">
        <v>237</v>
      </c>
      <c r="C36" s="173" t="s">
        <v>284</v>
      </c>
      <c r="D36" s="176" t="s">
        <v>285</v>
      </c>
      <c r="E36" s="176" t="s">
        <v>285</v>
      </c>
      <c r="F36" s="176" t="s">
        <v>285</v>
      </c>
      <c r="G36" s="176" t="s">
        <v>285</v>
      </c>
      <c r="H36" s="176" t="s">
        <v>285</v>
      </c>
      <c r="I36" s="176" t="s">
        <v>285</v>
      </c>
      <c r="J36" s="176" t="s">
        <v>285</v>
      </c>
      <c r="K36" s="176" t="s">
        <v>285</v>
      </c>
      <c r="L36" s="173" t="s">
        <v>285</v>
      </c>
      <c r="M36" s="173" t="s">
        <v>285</v>
      </c>
      <c r="N36" s="173" t="s">
        <v>285</v>
      </c>
      <c r="O36" s="173" t="s">
        <v>285</v>
      </c>
      <c r="P36" s="173" t="s">
        <v>285</v>
      </c>
      <c r="Q36" s="173" t="s">
        <v>285</v>
      </c>
      <c r="R36" s="176" t="s">
        <v>285</v>
      </c>
      <c r="S36" s="173" t="s">
        <v>285</v>
      </c>
      <c r="T36" s="173" t="s">
        <v>285</v>
      </c>
      <c r="U36" s="173" t="s">
        <v>285</v>
      </c>
      <c r="V36" s="173" t="s">
        <v>285</v>
      </c>
      <c r="W36" s="173" t="s">
        <v>285</v>
      </c>
      <c r="X36" s="173" t="s">
        <v>285</v>
      </c>
      <c r="Y36" s="176" t="s">
        <v>285</v>
      </c>
      <c r="Z36" s="176" t="s">
        <v>285</v>
      </c>
      <c r="AA36" s="176" t="s">
        <v>285</v>
      </c>
      <c r="AB36" s="176" t="s">
        <v>285</v>
      </c>
      <c r="AC36" s="176" t="s">
        <v>285</v>
      </c>
      <c r="AD36" s="176" t="s">
        <v>285</v>
      </c>
      <c r="AE36" s="176" t="s">
        <v>285</v>
      </c>
      <c r="AF36" s="176" t="s">
        <v>285</v>
      </c>
      <c r="AG36" s="173" t="s">
        <v>285</v>
      </c>
      <c r="AH36" s="173" t="s">
        <v>285</v>
      </c>
      <c r="AI36" s="173" t="s">
        <v>285</v>
      </c>
      <c r="AJ36" s="173" t="s">
        <v>285</v>
      </c>
      <c r="AK36" s="173" t="s">
        <v>285</v>
      </c>
      <c r="AL36" s="173" t="s">
        <v>285</v>
      </c>
    </row>
    <row r="37" spans="1:38" s="85" customFormat="1" ht="39" customHeight="1" x14ac:dyDescent="0.35">
      <c r="A37" s="173" t="s">
        <v>144</v>
      </c>
      <c r="B37" s="174" t="s">
        <v>234</v>
      </c>
      <c r="C37" s="173" t="s">
        <v>284</v>
      </c>
      <c r="D37" s="176" t="s">
        <v>285</v>
      </c>
      <c r="E37" s="176" t="s">
        <v>285</v>
      </c>
      <c r="F37" s="176" t="s">
        <v>285</v>
      </c>
      <c r="G37" s="176" t="s">
        <v>285</v>
      </c>
      <c r="H37" s="176" t="s">
        <v>285</v>
      </c>
      <c r="I37" s="176" t="s">
        <v>285</v>
      </c>
      <c r="J37" s="176" t="s">
        <v>285</v>
      </c>
      <c r="K37" s="176" t="s">
        <v>285</v>
      </c>
      <c r="L37" s="173" t="s">
        <v>285</v>
      </c>
      <c r="M37" s="173" t="s">
        <v>285</v>
      </c>
      <c r="N37" s="173" t="s">
        <v>285</v>
      </c>
      <c r="O37" s="173" t="s">
        <v>285</v>
      </c>
      <c r="P37" s="173" t="s">
        <v>285</v>
      </c>
      <c r="Q37" s="173" t="s">
        <v>285</v>
      </c>
      <c r="R37" s="176" t="s">
        <v>285</v>
      </c>
      <c r="S37" s="173" t="s">
        <v>285</v>
      </c>
      <c r="T37" s="173" t="s">
        <v>285</v>
      </c>
      <c r="U37" s="173" t="s">
        <v>285</v>
      </c>
      <c r="V37" s="173" t="s">
        <v>285</v>
      </c>
      <c r="W37" s="173" t="s">
        <v>285</v>
      </c>
      <c r="X37" s="173" t="s">
        <v>285</v>
      </c>
      <c r="Y37" s="176" t="s">
        <v>285</v>
      </c>
      <c r="Z37" s="176" t="s">
        <v>285</v>
      </c>
      <c r="AA37" s="176" t="s">
        <v>285</v>
      </c>
      <c r="AB37" s="176" t="s">
        <v>285</v>
      </c>
      <c r="AC37" s="176" t="s">
        <v>285</v>
      </c>
      <c r="AD37" s="176" t="s">
        <v>285</v>
      </c>
      <c r="AE37" s="176" t="s">
        <v>285</v>
      </c>
      <c r="AF37" s="176" t="s">
        <v>285</v>
      </c>
      <c r="AG37" s="173" t="s">
        <v>285</v>
      </c>
      <c r="AH37" s="173" t="s">
        <v>285</v>
      </c>
      <c r="AI37" s="173" t="s">
        <v>285</v>
      </c>
      <c r="AJ37" s="173" t="s">
        <v>285</v>
      </c>
      <c r="AK37" s="173" t="s">
        <v>285</v>
      </c>
      <c r="AL37" s="173" t="s">
        <v>285</v>
      </c>
    </row>
    <row r="38" spans="1:38" s="85" customFormat="1" ht="116.5" customHeight="1" x14ac:dyDescent="0.35">
      <c r="A38" s="173" t="s">
        <v>144</v>
      </c>
      <c r="B38" s="174" t="s">
        <v>235</v>
      </c>
      <c r="C38" s="173" t="s">
        <v>284</v>
      </c>
      <c r="D38" s="176" t="s">
        <v>285</v>
      </c>
      <c r="E38" s="176" t="s">
        <v>285</v>
      </c>
      <c r="F38" s="176" t="s">
        <v>285</v>
      </c>
      <c r="G38" s="176" t="s">
        <v>285</v>
      </c>
      <c r="H38" s="176" t="s">
        <v>285</v>
      </c>
      <c r="I38" s="176" t="s">
        <v>285</v>
      </c>
      <c r="J38" s="176" t="s">
        <v>285</v>
      </c>
      <c r="K38" s="176" t="s">
        <v>285</v>
      </c>
      <c r="L38" s="173" t="s">
        <v>285</v>
      </c>
      <c r="M38" s="173" t="s">
        <v>285</v>
      </c>
      <c r="N38" s="173" t="s">
        <v>285</v>
      </c>
      <c r="O38" s="173" t="s">
        <v>285</v>
      </c>
      <c r="P38" s="173" t="s">
        <v>285</v>
      </c>
      <c r="Q38" s="173" t="s">
        <v>285</v>
      </c>
      <c r="R38" s="176" t="s">
        <v>285</v>
      </c>
      <c r="S38" s="173" t="s">
        <v>285</v>
      </c>
      <c r="T38" s="173" t="s">
        <v>285</v>
      </c>
      <c r="U38" s="173" t="s">
        <v>285</v>
      </c>
      <c r="V38" s="173" t="s">
        <v>285</v>
      </c>
      <c r="W38" s="173" t="s">
        <v>285</v>
      </c>
      <c r="X38" s="173" t="s">
        <v>285</v>
      </c>
      <c r="Y38" s="176" t="s">
        <v>285</v>
      </c>
      <c r="Z38" s="176" t="s">
        <v>285</v>
      </c>
      <c r="AA38" s="176" t="s">
        <v>285</v>
      </c>
      <c r="AB38" s="176" t="s">
        <v>285</v>
      </c>
      <c r="AC38" s="176" t="s">
        <v>285</v>
      </c>
      <c r="AD38" s="176" t="s">
        <v>285</v>
      </c>
      <c r="AE38" s="176" t="s">
        <v>285</v>
      </c>
      <c r="AF38" s="176" t="s">
        <v>285</v>
      </c>
      <c r="AG38" s="173" t="s">
        <v>285</v>
      </c>
      <c r="AH38" s="173" t="s">
        <v>285</v>
      </c>
      <c r="AI38" s="173" t="s">
        <v>285</v>
      </c>
      <c r="AJ38" s="173" t="s">
        <v>285</v>
      </c>
      <c r="AK38" s="173" t="s">
        <v>285</v>
      </c>
      <c r="AL38" s="173" t="s">
        <v>285</v>
      </c>
    </row>
    <row r="39" spans="1:38" s="85" customFormat="1" ht="86.5" customHeight="1" x14ac:dyDescent="0.35">
      <c r="A39" s="173" t="s">
        <v>144</v>
      </c>
      <c r="B39" s="174" t="s">
        <v>236</v>
      </c>
      <c r="C39" s="173" t="s">
        <v>284</v>
      </c>
      <c r="D39" s="176" t="s">
        <v>285</v>
      </c>
      <c r="E39" s="176" t="s">
        <v>285</v>
      </c>
      <c r="F39" s="176" t="s">
        <v>285</v>
      </c>
      <c r="G39" s="176" t="s">
        <v>285</v>
      </c>
      <c r="H39" s="176" t="s">
        <v>285</v>
      </c>
      <c r="I39" s="176" t="s">
        <v>285</v>
      </c>
      <c r="J39" s="176" t="s">
        <v>285</v>
      </c>
      <c r="K39" s="176" t="s">
        <v>285</v>
      </c>
      <c r="L39" s="173" t="s">
        <v>285</v>
      </c>
      <c r="M39" s="173" t="s">
        <v>285</v>
      </c>
      <c r="N39" s="173" t="s">
        <v>285</v>
      </c>
      <c r="O39" s="173" t="s">
        <v>285</v>
      </c>
      <c r="P39" s="173" t="s">
        <v>285</v>
      </c>
      <c r="Q39" s="173" t="s">
        <v>285</v>
      </c>
      <c r="R39" s="176" t="s">
        <v>285</v>
      </c>
      <c r="S39" s="173" t="s">
        <v>285</v>
      </c>
      <c r="T39" s="173" t="s">
        <v>285</v>
      </c>
      <c r="U39" s="173" t="s">
        <v>285</v>
      </c>
      <c r="V39" s="173" t="s">
        <v>285</v>
      </c>
      <c r="W39" s="173" t="s">
        <v>285</v>
      </c>
      <c r="X39" s="173" t="s">
        <v>285</v>
      </c>
      <c r="Y39" s="176" t="s">
        <v>285</v>
      </c>
      <c r="Z39" s="176" t="s">
        <v>285</v>
      </c>
      <c r="AA39" s="176" t="s">
        <v>285</v>
      </c>
      <c r="AB39" s="176" t="s">
        <v>285</v>
      </c>
      <c r="AC39" s="176" t="s">
        <v>285</v>
      </c>
      <c r="AD39" s="176" t="s">
        <v>285</v>
      </c>
      <c r="AE39" s="176" t="s">
        <v>285</v>
      </c>
      <c r="AF39" s="176" t="s">
        <v>285</v>
      </c>
      <c r="AG39" s="173" t="s">
        <v>285</v>
      </c>
      <c r="AH39" s="173" t="s">
        <v>285</v>
      </c>
      <c r="AI39" s="173" t="s">
        <v>285</v>
      </c>
      <c r="AJ39" s="173" t="s">
        <v>285</v>
      </c>
      <c r="AK39" s="173" t="s">
        <v>285</v>
      </c>
      <c r="AL39" s="173" t="s">
        <v>285</v>
      </c>
    </row>
    <row r="40" spans="1:38" s="85" customFormat="1" ht="99.5" customHeight="1" x14ac:dyDescent="0.35">
      <c r="A40" s="173" t="s">
        <v>144</v>
      </c>
      <c r="B40" s="174" t="s">
        <v>238</v>
      </c>
      <c r="C40" s="173" t="s">
        <v>284</v>
      </c>
      <c r="D40" s="176" t="s">
        <v>285</v>
      </c>
      <c r="E40" s="176" t="s">
        <v>285</v>
      </c>
      <c r="F40" s="176" t="s">
        <v>285</v>
      </c>
      <c r="G40" s="176" t="s">
        <v>285</v>
      </c>
      <c r="H40" s="176" t="s">
        <v>285</v>
      </c>
      <c r="I40" s="176" t="s">
        <v>285</v>
      </c>
      <c r="J40" s="176" t="s">
        <v>285</v>
      </c>
      <c r="K40" s="176" t="s">
        <v>285</v>
      </c>
      <c r="L40" s="173" t="s">
        <v>285</v>
      </c>
      <c r="M40" s="173" t="s">
        <v>285</v>
      </c>
      <c r="N40" s="173" t="s">
        <v>285</v>
      </c>
      <c r="O40" s="173" t="s">
        <v>285</v>
      </c>
      <c r="P40" s="173" t="s">
        <v>285</v>
      </c>
      <c r="Q40" s="173" t="s">
        <v>285</v>
      </c>
      <c r="R40" s="176" t="s">
        <v>285</v>
      </c>
      <c r="S40" s="173" t="s">
        <v>285</v>
      </c>
      <c r="T40" s="173" t="s">
        <v>285</v>
      </c>
      <c r="U40" s="173" t="s">
        <v>285</v>
      </c>
      <c r="V40" s="173" t="s">
        <v>285</v>
      </c>
      <c r="W40" s="173" t="s">
        <v>285</v>
      </c>
      <c r="X40" s="173" t="s">
        <v>285</v>
      </c>
      <c r="Y40" s="176" t="s">
        <v>285</v>
      </c>
      <c r="Z40" s="176" t="s">
        <v>285</v>
      </c>
      <c r="AA40" s="176" t="s">
        <v>285</v>
      </c>
      <c r="AB40" s="176" t="s">
        <v>285</v>
      </c>
      <c r="AC40" s="176" t="s">
        <v>285</v>
      </c>
      <c r="AD40" s="176" t="s">
        <v>285</v>
      </c>
      <c r="AE40" s="176" t="s">
        <v>285</v>
      </c>
      <c r="AF40" s="176" t="s">
        <v>285</v>
      </c>
      <c r="AG40" s="173" t="s">
        <v>285</v>
      </c>
      <c r="AH40" s="173" t="s">
        <v>285</v>
      </c>
      <c r="AI40" s="173" t="s">
        <v>285</v>
      </c>
      <c r="AJ40" s="173" t="s">
        <v>285</v>
      </c>
      <c r="AK40" s="173" t="s">
        <v>285</v>
      </c>
      <c r="AL40" s="173" t="s">
        <v>285</v>
      </c>
    </row>
    <row r="41" spans="1:38" s="85" customFormat="1" ht="93" x14ac:dyDescent="0.35">
      <c r="A41" s="173" t="s">
        <v>131</v>
      </c>
      <c r="B41" s="174" t="s">
        <v>239</v>
      </c>
      <c r="C41" s="173" t="s">
        <v>284</v>
      </c>
      <c r="D41" s="176" t="s">
        <v>285</v>
      </c>
      <c r="E41" s="176" t="s">
        <v>285</v>
      </c>
      <c r="F41" s="176" t="s">
        <v>285</v>
      </c>
      <c r="G41" s="176" t="s">
        <v>285</v>
      </c>
      <c r="H41" s="176" t="s">
        <v>285</v>
      </c>
      <c r="I41" s="176" t="s">
        <v>285</v>
      </c>
      <c r="J41" s="176" t="s">
        <v>285</v>
      </c>
      <c r="K41" s="176" t="s">
        <v>285</v>
      </c>
      <c r="L41" s="173" t="s">
        <v>285</v>
      </c>
      <c r="M41" s="173" t="s">
        <v>285</v>
      </c>
      <c r="N41" s="173" t="s">
        <v>285</v>
      </c>
      <c r="O41" s="173" t="s">
        <v>285</v>
      </c>
      <c r="P41" s="173" t="s">
        <v>285</v>
      </c>
      <c r="Q41" s="173" t="s">
        <v>285</v>
      </c>
      <c r="R41" s="176" t="s">
        <v>285</v>
      </c>
      <c r="S41" s="173" t="s">
        <v>285</v>
      </c>
      <c r="T41" s="173" t="s">
        <v>285</v>
      </c>
      <c r="U41" s="173" t="s">
        <v>285</v>
      </c>
      <c r="V41" s="173" t="s">
        <v>285</v>
      </c>
      <c r="W41" s="173" t="s">
        <v>285</v>
      </c>
      <c r="X41" s="173" t="s">
        <v>285</v>
      </c>
      <c r="Y41" s="176" t="s">
        <v>285</v>
      </c>
      <c r="Z41" s="176" t="s">
        <v>285</v>
      </c>
      <c r="AA41" s="176" t="s">
        <v>285</v>
      </c>
      <c r="AB41" s="176" t="s">
        <v>285</v>
      </c>
      <c r="AC41" s="176" t="s">
        <v>285</v>
      </c>
      <c r="AD41" s="176" t="s">
        <v>285</v>
      </c>
      <c r="AE41" s="176" t="s">
        <v>285</v>
      </c>
      <c r="AF41" s="176" t="s">
        <v>285</v>
      </c>
      <c r="AG41" s="173" t="s">
        <v>285</v>
      </c>
      <c r="AH41" s="173" t="s">
        <v>285</v>
      </c>
      <c r="AI41" s="173" t="s">
        <v>285</v>
      </c>
      <c r="AJ41" s="173" t="s">
        <v>285</v>
      </c>
      <c r="AK41" s="173" t="s">
        <v>285</v>
      </c>
      <c r="AL41" s="173" t="s">
        <v>285</v>
      </c>
    </row>
    <row r="42" spans="1:38" s="85" customFormat="1" ht="77.5" x14ac:dyDescent="0.35">
      <c r="A42" s="173" t="s">
        <v>240</v>
      </c>
      <c r="B42" s="174" t="s">
        <v>241</v>
      </c>
      <c r="C42" s="173" t="s">
        <v>284</v>
      </c>
      <c r="D42" s="176" t="s">
        <v>285</v>
      </c>
      <c r="E42" s="176" t="s">
        <v>285</v>
      </c>
      <c r="F42" s="176" t="s">
        <v>285</v>
      </c>
      <c r="G42" s="176" t="s">
        <v>285</v>
      </c>
      <c r="H42" s="176" t="s">
        <v>285</v>
      </c>
      <c r="I42" s="176" t="s">
        <v>285</v>
      </c>
      <c r="J42" s="176" t="s">
        <v>285</v>
      </c>
      <c r="K42" s="176" t="s">
        <v>285</v>
      </c>
      <c r="L42" s="173" t="s">
        <v>285</v>
      </c>
      <c r="M42" s="173" t="s">
        <v>285</v>
      </c>
      <c r="N42" s="173" t="s">
        <v>285</v>
      </c>
      <c r="O42" s="173" t="s">
        <v>285</v>
      </c>
      <c r="P42" s="173" t="s">
        <v>285</v>
      </c>
      <c r="Q42" s="173" t="s">
        <v>285</v>
      </c>
      <c r="R42" s="176" t="s">
        <v>285</v>
      </c>
      <c r="S42" s="173" t="s">
        <v>285</v>
      </c>
      <c r="T42" s="173" t="s">
        <v>285</v>
      </c>
      <c r="U42" s="173" t="s">
        <v>285</v>
      </c>
      <c r="V42" s="173" t="s">
        <v>285</v>
      </c>
      <c r="W42" s="173" t="s">
        <v>285</v>
      </c>
      <c r="X42" s="173" t="s">
        <v>285</v>
      </c>
      <c r="Y42" s="176" t="s">
        <v>285</v>
      </c>
      <c r="Z42" s="176" t="s">
        <v>285</v>
      </c>
      <c r="AA42" s="176" t="s">
        <v>285</v>
      </c>
      <c r="AB42" s="176" t="s">
        <v>285</v>
      </c>
      <c r="AC42" s="176" t="s">
        <v>285</v>
      </c>
      <c r="AD42" s="176" t="s">
        <v>285</v>
      </c>
      <c r="AE42" s="176" t="s">
        <v>285</v>
      </c>
      <c r="AF42" s="176" t="s">
        <v>285</v>
      </c>
      <c r="AG42" s="173" t="s">
        <v>285</v>
      </c>
      <c r="AH42" s="173" t="s">
        <v>285</v>
      </c>
      <c r="AI42" s="173" t="s">
        <v>285</v>
      </c>
      <c r="AJ42" s="173" t="s">
        <v>285</v>
      </c>
      <c r="AK42" s="173" t="s">
        <v>285</v>
      </c>
      <c r="AL42" s="173" t="s">
        <v>285</v>
      </c>
    </row>
    <row r="43" spans="1:38" s="85" customFormat="1" ht="77.5" x14ac:dyDescent="0.35">
      <c r="A43" s="173" t="s">
        <v>242</v>
      </c>
      <c r="B43" s="174" t="s">
        <v>243</v>
      </c>
      <c r="C43" s="173" t="s">
        <v>284</v>
      </c>
      <c r="D43" s="176" t="s">
        <v>285</v>
      </c>
      <c r="E43" s="176" t="s">
        <v>285</v>
      </c>
      <c r="F43" s="176" t="s">
        <v>285</v>
      </c>
      <c r="G43" s="176" t="s">
        <v>285</v>
      </c>
      <c r="H43" s="176" t="s">
        <v>285</v>
      </c>
      <c r="I43" s="176" t="s">
        <v>285</v>
      </c>
      <c r="J43" s="176" t="s">
        <v>285</v>
      </c>
      <c r="K43" s="176" t="s">
        <v>285</v>
      </c>
      <c r="L43" s="173" t="s">
        <v>285</v>
      </c>
      <c r="M43" s="173" t="s">
        <v>285</v>
      </c>
      <c r="N43" s="173" t="s">
        <v>285</v>
      </c>
      <c r="O43" s="173" t="s">
        <v>285</v>
      </c>
      <c r="P43" s="173" t="s">
        <v>285</v>
      </c>
      <c r="Q43" s="173" t="s">
        <v>285</v>
      </c>
      <c r="R43" s="176" t="s">
        <v>285</v>
      </c>
      <c r="S43" s="173" t="s">
        <v>285</v>
      </c>
      <c r="T43" s="173" t="s">
        <v>285</v>
      </c>
      <c r="U43" s="173" t="s">
        <v>285</v>
      </c>
      <c r="V43" s="173" t="s">
        <v>285</v>
      </c>
      <c r="W43" s="173" t="s">
        <v>285</v>
      </c>
      <c r="X43" s="173" t="s">
        <v>285</v>
      </c>
      <c r="Y43" s="176" t="s">
        <v>285</v>
      </c>
      <c r="Z43" s="176" t="s">
        <v>285</v>
      </c>
      <c r="AA43" s="176" t="s">
        <v>285</v>
      </c>
      <c r="AB43" s="176" t="s">
        <v>285</v>
      </c>
      <c r="AC43" s="176" t="s">
        <v>285</v>
      </c>
      <c r="AD43" s="176" t="s">
        <v>285</v>
      </c>
      <c r="AE43" s="176" t="s">
        <v>285</v>
      </c>
      <c r="AF43" s="176" t="s">
        <v>285</v>
      </c>
      <c r="AG43" s="173" t="s">
        <v>285</v>
      </c>
      <c r="AH43" s="173" t="s">
        <v>285</v>
      </c>
      <c r="AI43" s="173" t="s">
        <v>285</v>
      </c>
      <c r="AJ43" s="173" t="s">
        <v>285</v>
      </c>
      <c r="AK43" s="173" t="s">
        <v>285</v>
      </c>
      <c r="AL43" s="173" t="s">
        <v>285</v>
      </c>
    </row>
    <row r="44" spans="1:38" s="86" customFormat="1" ht="46.5" x14ac:dyDescent="0.3">
      <c r="A44" s="173" t="s">
        <v>132</v>
      </c>
      <c r="B44" s="174" t="s">
        <v>244</v>
      </c>
      <c r="C44" s="173" t="s">
        <v>284</v>
      </c>
      <c r="D44" s="176" t="s">
        <v>285</v>
      </c>
      <c r="E44" s="176" t="s">
        <v>285</v>
      </c>
      <c r="F44" s="176" t="s">
        <v>285</v>
      </c>
      <c r="G44" s="176" t="s">
        <v>285</v>
      </c>
      <c r="H44" s="176" t="s">
        <v>285</v>
      </c>
      <c r="I44" s="176" t="s">
        <v>285</v>
      </c>
      <c r="J44" s="158">
        <v>0</v>
      </c>
      <c r="K44" s="176" t="s">
        <v>285</v>
      </c>
      <c r="L44" s="179">
        <f>L48</f>
        <v>1.8903713017582142</v>
      </c>
      <c r="M44" s="179" t="s">
        <v>285</v>
      </c>
      <c r="N44" s="179" t="s">
        <v>285</v>
      </c>
      <c r="O44" s="179">
        <f>O48</f>
        <v>1.2331665569453587</v>
      </c>
      <c r="P44" s="173" t="s">
        <v>285</v>
      </c>
      <c r="Q44" s="163" t="str">
        <f>Q48</f>
        <v>нд</v>
      </c>
      <c r="R44" s="176" t="s">
        <v>285</v>
      </c>
      <c r="S44" s="179">
        <f>S48</f>
        <v>2.9691731542417861</v>
      </c>
      <c r="T44" s="179" t="s">
        <v>285</v>
      </c>
      <c r="U44" s="179" t="s">
        <v>285</v>
      </c>
      <c r="V44" s="179">
        <f>V48</f>
        <v>2.3718334430546411</v>
      </c>
      <c r="W44" s="173" t="s">
        <v>285</v>
      </c>
      <c r="X44" s="163" t="str">
        <f>X48</f>
        <v>нд</v>
      </c>
      <c r="Y44" s="176" t="s">
        <v>285</v>
      </c>
      <c r="Z44" s="176" t="s">
        <v>285</v>
      </c>
      <c r="AA44" s="176" t="s">
        <v>285</v>
      </c>
      <c r="AB44" s="176" t="s">
        <v>285</v>
      </c>
      <c r="AC44" s="176" t="s">
        <v>285</v>
      </c>
      <c r="AD44" s="176" t="s">
        <v>285</v>
      </c>
      <c r="AE44" s="158">
        <v>8</v>
      </c>
      <c r="AF44" s="176" t="s">
        <v>285</v>
      </c>
      <c r="AG44" s="179">
        <f>AG48</f>
        <v>4.8595444560000001</v>
      </c>
      <c r="AH44" s="179" t="s">
        <v>285</v>
      </c>
      <c r="AI44" s="179" t="s">
        <v>285</v>
      </c>
      <c r="AJ44" s="179">
        <f>AJ48</f>
        <v>3.6050000000000004</v>
      </c>
      <c r="AK44" s="173" t="s">
        <v>285</v>
      </c>
      <c r="AL44" s="163" t="str">
        <f>AL48</f>
        <v>нд</v>
      </c>
    </row>
    <row r="45" spans="1:38" s="86" customFormat="1" ht="77.5" x14ac:dyDescent="0.3">
      <c r="A45" s="173" t="s">
        <v>145</v>
      </c>
      <c r="B45" s="174" t="s">
        <v>245</v>
      </c>
      <c r="C45" s="173" t="s">
        <v>284</v>
      </c>
      <c r="D45" s="176" t="s">
        <v>285</v>
      </c>
      <c r="E45" s="176" t="s">
        <v>285</v>
      </c>
      <c r="F45" s="176" t="s">
        <v>285</v>
      </c>
      <c r="G45" s="176" t="s">
        <v>285</v>
      </c>
      <c r="H45" s="176" t="s">
        <v>285</v>
      </c>
      <c r="I45" s="176" t="s">
        <v>285</v>
      </c>
      <c r="J45" s="158">
        <v>0</v>
      </c>
      <c r="K45" s="176" t="s">
        <v>285</v>
      </c>
      <c r="L45" s="173" t="s">
        <v>285</v>
      </c>
      <c r="M45" s="173" t="s">
        <v>285</v>
      </c>
      <c r="N45" s="173" t="s">
        <v>285</v>
      </c>
      <c r="O45" s="173" t="s">
        <v>285</v>
      </c>
      <c r="P45" s="173" t="s">
        <v>285</v>
      </c>
      <c r="Q45" s="173" t="s">
        <v>285</v>
      </c>
      <c r="R45" s="176" t="s">
        <v>285</v>
      </c>
      <c r="S45" s="173" t="s">
        <v>285</v>
      </c>
      <c r="T45" s="173" t="s">
        <v>285</v>
      </c>
      <c r="U45" s="173" t="s">
        <v>285</v>
      </c>
      <c r="V45" s="173" t="s">
        <v>285</v>
      </c>
      <c r="W45" s="173" t="s">
        <v>285</v>
      </c>
      <c r="X45" s="173" t="s">
        <v>285</v>
      </c>
      <c r="Y45" s="176" t="s">
        <v>285</v>
      </c>
      <c r="Z45" s="176" t="s">
        <v>285</v>
      </c>
      <c r="AA45" s="176" t="s">
        <v>285</v>
      </c>
      <c r="AB45" s="176" t="s">
        <v>285</v>
      </c>
      <c r="AC45" s="176" t="s">
        <v>285</v>
      </c>
      <c r="AD45" s="176" t="s">
        <v>285</v>
      </c>
      <c r="AE45" s="158">
        <v>8</v>
      </c>
      <c r="AF45" s="176" t="s">
        <v>285</v>
      </c>
      <c r="AG45" s="173" t="s">
        <v>285</v>
      </c>
      <c r="AH45" s="173" t="s">
        <v>285</v>
      </c>
      <c r="AI45" s="173" t="s">
        <v>285</v>
      </c>
      <c r="AJ45" s="173" t="s">
        <v>285</v>
      </c>
      <c r="AK45" s="173" t="s">
        <v>285</v>
      </c>
      <c r="AL45" s="173" t="s">
        <v>285</v>
      </c>
    </row>
    <row r="46" spans="1:38" s="86" customFormat="1" ht="31" x14ac:dyDescent="0.3">
      <c r="A46" s="173" t="s">
        <v>146</v>
      </c>
      <c r="B46" s="174" t="s">
        <v>246</v>
      </c>
      <c r="C46" s="173" t="s">
        <v>284</v>
      </c>
      <c r="D46" s="176" t="s">
        <v>285</v>
      </c>
      <c r="E46" s="176" t="s">
        <v>285</v>
      </c>
      <c r="F46" s="176" t="s">
        <v>285</v>
      </c>
      <c r="G46" s="176" t="s">
        <v>285</v>
      </c>
      <c r="H46" s="176" t="s">
        <v>285</v>
      </c>
      <c r="I46" s="176" t="s">
        <v>285</v>
      </c>
      <c r="J46" s="158">
        <v>0</v>
      </c>
      <c r="K46" s="176" t="s">
        <v>285</v>
      </c>
      <c r="L46" s="173" t="s">
        <v>285</v>
      </c>
      <c r="M46" s="173" t="s">
        <v>285</v>
      </c>
      <c r="N46" s="173" t="s">
        <v>285</v>
      </c>
      <c r="O46" s="173" t="s">
        <v>285</v>
      </c>
      <c r="P46" s="173" t="s">
        <v>285</v>
      </c>
      <c r="Q46" s="173" t="s">
        <v>285</v>
      </c>
      <c r="R46" s="176" t="s">
        <v>285</v>
      </c>
      <c r="S46" s="173" t="s">
        <v>285</v>
      </c>
      <c r="T46" s="173" t="s">
        <v>285</v>
      </c>
      <c r="U46" s="173" t="s">
        <v>285</v>
      </c>
      <c r="V46" s="173" t="s">
        <v>285</v>
      </c>
      <c r="W46" s="173" t="s">
        <v>285</v>
      </c>
      <c r="X46" s="173" t="s">
        <v>285</v>
      </c>
      <c r="Y46" s="176" t="s">
        <v>285</v>
      </c>
      <c r="Z46" s="176" t="s">
        <v>285</v>
      </c>
      <c r="AA46" s="176" t="s">
        <v>285</v>
      </c>
      <c r="AB46" s="176" t="s">
        <v>285</v>
      </c>
      <c r="AC46" s="176" t="s">
        <v>285</v>
      </c>
      <c r="AD46" s="176" t="s">
        <v>285</v>
      </c>
      <c r="AE46" s="158">
        <v>8</v>
      </c>
      <c r="AF46" s="176" t="s">
        <v>285</v>
      </c>
      <c r="AG46" s="173" t="s">
        <v>285</v>
      </c>
      <c r="AH46" s="173" t="s">
        <v>285</v>
      </c>
      <c r="AI46" s="173" t="s">
        <v>285</v>
      </c>
      <c r="AJ46" s="173" t="s">
        <v>285</v>
      </c>
      <c r="AK46" s="173" t="s">
        <v>285</v>
      </c>
      <c r="AL46" s="173" t="s">
        <v>285</v>
      </c>
    </row>
    <row r="47" spans="1:38" s="86" customFormat="1" ht="62" x14ac:dyDescent="0.3">
      <c r="A47" s="173" t="s">
        <v>147</v>
      </c>
      <c r="B47" s="174" t="s">
        <v>247</v>
      </c>
      <c r="C47" s="173" t="s">
        <v>284</v>
      </c>
      <c r="D47" s="176" t="s">
        <v>285</v>
      </c>
      <c r="E47" s="176" t="s">
        <v>285</v>
      </c>
      <c r="F47" s="176" t="s">
        <v>285</v>
      </c>
      <c r="G47" s="176" t="s">
        <v>285</v>
      </c>
      <c r="H47" s="176" t="s">
        <v>285</v>
      </c>
      <c r="I47" s="176" t="s">
        <v>285</v>
      </c>
      <c r="J47" s="176" t="s">
        <v>285</v>
      </c>
      <c r="K47" s="176" t="s">
        <v>285</v>
      </c>
      <c r="L47" s="173" t="s">
        <v>285</v>
      </c>
      <c r="M47" s="173" t="s">
        <v>285</v>
      </c>
      <c r="N47" s="173" t="s">
        <v>285</v>
      </c>
      <c r="O47" s="173" t="s">
        <v>285</v>
      </c>
      <c r="P47" s="173" t="s">
        <v>285</v>
      </c>
      <c r="Q47" s="173" t="s">
        <v>285</v>
      </c>
      <c r="R47" s="176" t="s">
        <v>285</v>
      </c>
      <c r="S47" s="173" t="s">
        <v>285</v>
      </c>
      <c r="T47" s="173" t="s">
        <v>285</v>
      </c>
      <c r="U47" s="173" t="s">
        <v>285</v>
      </c>
      <c r="V47" s="173" t="s">
        <v>285</v>
      </c>
      <c r="W47" s="173" t="s">
        <v>285</v>
      </c>
      <c r="X47" s="173" t="s">
        <v>285</v>
      </c>
      <c r="Y47" s="176" t="s">
        <v>285</v>
      </c>
      <c r="Z47" s="176" t="s">
        <v>285</v>
      </c>
      <c r="AA47" s="176" t="s">
        <v>285</v>
      </c>
      <c r="AB47" s="176" t="s">
        <v>285</v>
      </c>
      <c r="AC47" s="176" t="s">
        <v>285</v>
      </c>
      <c r="AD47" s="176" t="s">
        <v>285</v>
      </c>
      <c r="AE47" s="176" t="s">
        <v>285</v>
      </c>
      <c r="AF47" s="176" t="s">
        <v>285</v>
      </c>
      <c r="AG47" s="173" t="s">
        <v>285</v>
      </c>
      <c r="AH47" s="173" t="s">
        <v>285</v>
      </c>
      <c r="AI47" s="173" t="s">
        <v>285</v>
      </c>
      <c r="AJ47" s="173" t="s">
        <v>285</v>
      </c>
      <c r="AK47" s="173" t="s">
        <v>285</v>
      </c>
      <c r="AL47" s="173" t="s">
        <v>285</v>
      </c>
    </row>
    <row r="48" spans="1:38" s="85" customFormat="1" ht="46.5" x14ac:dyDescent="0.35">
      <c r="A48" s="173" t="s">
        <v>148</v>
      </c>
      <c r="B48" s="174" t="s">
        <v>248</v>
      </c>
      <c r="C48" s="173" t="s">
        <v>284</v>
      </c>
      <c r="D48" s="176" t="s">
        <v>285</v>
      </c>
      <c r="E48" s="176" t="s">
        <v>285</v>
      </c>
      <c r="F48" s="176" t="s">
        <v>285</v>
      </c>
      <c r="G48" s="176" t="s">
        <v>285</v>
      </c>
      <c r="H48" s="176" t="s">
        <v>285</v>
      </c>
      <c r="I48" s="176" t="s">
        <v>285</v>
      </c>
      <c r="J48" s="176" t="s">
        <v>285</v>
      </c>
      <c r="K48" s="176" t="s">
        <v>285</v>
      </c>
      <c r="L48" s="179">
        <f>L49</f>
        <v>1.8903713017582142</v>
      </c>
      <c r="M48" s="173" t="s">
        <v>285</v>
      </c>
      <c r="N48" s="173" t="s">
        <v>285</v>
      </c>
      <c r="O48" s="179">
        <f>O49</f>
        <v>1.2331665569453587</v>
      </c>
      <c r="P48" s="173" t="s">
        <v>285</v>
      </c>
      <c r="Q48" s="173" t="s">
        <v>285</v>
      </c>
      <c r="R48" s="176" t="s">
        <v>285</v>
      </c>
      <c r="S48" s="179">
        <f>S49</f>
        <v>2.9691731542417861</v>
      </c>
      <c r="T48" s="173" t="s">
        <v>285</v>
      </c>
      <c r="U48" s="173" t="s">
        <v>285</v>
      </c>
      <c r="V48" s="179">
        <f>V49</f>
        <v>2.3718334430546411</v>
      </c>
      <c r="W48" s="173" t="s">
        <v>285</v>
      </c>
      <c r="X48" s="173" t="s">
        <v>285</v>
      </c>
      <c r="Y48" s="176" t="s">
        <v>285</v>
      </c>
      <c r="Z48" s="176" t="s">
        <v>285</v>
      </c>
      <c r="AA48" s="176" t="s">
        <v>285</v>
      </c>
      <c r="AB48" s="176" t="s">
        <v>285</v>
      </c>
      <c r="AC48" s="176" t="s">
        <v>285</v>
      </c>
      <c r="AD48" s="176" t="s">
        <v>285</v>
      </c>
      <c r="AE48" s="176" t="s">
        <v>285</v>
      </c>
      <c r="AF48" s="176" t="s">
        <v>285</v>
      </c>
      <c r="AG48" s="179">
        <f>AG49</f>
        <v>4.8595444560000001</v>
      </c>
      <c r="AH48" s="173" t="s">
        <v>285</v>
      </c>
      <c r="AI48" s="173" t="s">
        <v>285</v>
      </c>
      <c r="AJ48" s="179">
        <f>AJ49</f>
        <v>3.6050000000000004</v>
      </c>
      <c r="AK48" s="173" t="s">
        <v>285</v>
      </c>
      <c r="AL48" s="173" t="s">
        <v>285</v>
      </c>
    </row>
    <row r="49" spans="1:38" s="86" customFormat="1" ht="31" x14ac:dyDescent="0.3">
      <c r="A49" s="173" t="s">
        <v>249</v>
      </c>
      <c r="B49" s="174" t="s">
        <v>250</v>
      </c>
      <c r="C49" s="173" t="s">
        <v>284</v>
      </c>
      <c r="D49" s="176" t="s">
        <v>285</v>
      </c>
      <c r="E49" s="176" t="s">
        <v>285</v>
      </c>
      <c r="F49" s="176" t="s">
        <v>285</v>
      </c>
      <c r="G49" s="176" t="s">
        <v>285</v>
      </c>
      <c r="H49" s="176" t="s">
        <v>285</v>
      </c>
      <c r="I49" s="176" t="s">
        <v>285</v>
      </c>
      <c r="J49" s="176" t="s">
        <v>285</v>
      </c>
      <c r="K49" s="176" t="s">
        <v>285</v>
      </c>
      <c r="L49" s="179">
        <f>SUM(L50:L54)</f>
        <v>1.8903713017582142</v>
      </c>
      <c r="M49" s="173" t="s">
        <v>285</v>
      </c>
      <c r="N49" s="173" t="s">
        <v>285</v>
      </c>
      <c r="O49" s="179">
        <f>SUM(O50:O54)</f>
        <v>1.2331665569453587</v>
      </c>
      <c r="P49" s="173" t="s">
        <v>285</v>
      </c>
      <c r="Q49" s="173" t="s">
        <v>285</v>
      </c>
      <c r="R49" s="176" t="s">
        <v>285</v>
      </c>
      <c r="S49" s="179">
        <f>SUM(S50:S54)</f>
        <v>2.9691731542417861</v>
      </c>
      <c r="T49" s="173" t="s">
        <v>285</v>
      </c>
      <c r="U49" s="173" t="s">
        <v>285</v>
      </c>
      <c r="V49" s="179">
        <f>SUM(V50:V54)</f>
        <v>2.3718334430546411</v>
      </c>
      <c r="W49" s="173" t="s">
        <v>285</v>
      </c>
      <c r="X49" s="173" t="s">
        <v>285</v>
      </c>
      <c r="Y49" s="176" t="s">
        <v>285</v>
      </c>
      <c r="Z49" s="176" t="s">
        <v>285</v>
      </c>
      <c r="AA49" s="176" t="s">
        <v>285</v>
      </c>
      <c r="AB49" s="176" t="s">
        <v>285</v>
      </c>
      <c r="AC49" s="176" t="s">
        <v>285</v>
      </c>
      <c r="AD49" s="176" t="s">
        <v>285</v>
      </c>
      <c r="AE49" s="176" t="s">
        <v>285</v>
      </c>
      <c r="AF49" s="176" t="s">
        <v>285</v>
      </c>
      <c r="AG49" s="179">
        <f>SUM(AG50:AG54)</f>
        <v>4.8595444560000001</v>
      </c>
      <c r="AH49" s="173" t="s">
        <v>285</v>
      </c>
      <c r="AI49" s="173" t="s">
        <v>285</v>
      </c>
      <c r="AJ49" s="179">
        <f>SUM(AJ50:AJ54)</f>
        <v>3.6050000000000004</v>
      </c>
      <c r="AK49" s="173" t="s">
        <v>285</v>
      </c>
      <c r="AL49" s="173" t="s">
        <v>285</v>
      </c>
    </row>
    <row r="50" spans="1:38" s="86" customFormat="1" ht="31" x14ac:dyDescent="0.3">
      <c r="A50" s="173" t="s">
        <v>249</v>
      </c>
      <c r="B50" s="169" t="s">
        <v>336</v>
      </c>
      <c r="C50" s="188" t="s">
        <v>337</v>
      </c>
      <c r="D50" s="176" t="s">
        <v>285</v>
      </c>
      <c r="E50" s="176" t="s">
        <v>285</v>
      </c>
      <c r="F50" s="176" t="s">
        <v>285</v>
      </c>
      <c r="G50" s="176" t="s">
        <v>285</v>
      </c>
      <c r="H50" s="176" t="s">
        <v>285</v>
      </c>
      <c r="I50" s="176" t="s">
        <v>285</v>
      </c>
      <c r="J50" s="176" t="s">
        <v>285</v>
      </c>
      <c r="K50" s="176" t="s">
        <v>285</v>
      </c>
      <c r="L50" s="179">
        <f>1.495164952/31*12</f>
        <v>0.57877352980645158</v>
      </c>
      <c r="M50" s="176" t="s">
        <v>285</v>
      </c>
      <c r="N50" s="176" t="s">
        <v>285</v>
      </c>
      <c r="O50" s="179">
        <f>1.7/31*12</f>
        <v>0.65806451612903227</v>
      </c>
      <c r="P50" s="176" t="s">
        <v>285</v>
      </c>
      <c r="Q50" s="176" t="s">
        <v>285</v>
      </c>
      <c r="R50" s="176" t="s">
        <v>285</v>
      </c>
      <c r="S50" s="179">
        <f>1.495164952/31*19</f>
        <v>0.91639142219354841</v>
      </c>
      <c r="T50" s="176" t="s">
        <v>285</v>
      </c>
      <c r="U50" s="176" t="s">
        <v>285</v>
      </c>
      <c r="V50" s="179">
        <f>1.7/31*19</f>
        <v>1.0419354838709678</v>
      </c>
      <c r="W50" s="176" t="s">
        <v>285</v>
      </c>
      <c r="X50" s="176" t="s">
        <v>285</v>
      </c>
      <c r="Y50" s="176" t="s">
        <v>285</v>
      </c>
      <c r="Z50" s="176" t="s">
        <v>285</v>
      </c>
      <c r="AA50" s="176" t="s">
        <v>285</v>
      </c>
      <c r="AB50" s="176" t="s">
        <v>285</v>
      </c>
      <c r="AC50" s="176" t="s">
        <v>285</v>
      </c>
      <c r="AD50" s="176" t="s">
        <v>285</v>
      </c>
      <c r="AE50" s="176" t="s">
        <v>285</v>
      </c>
      <c r="AF50" s="176" t="s">
        <v>285</v>
      </c>
      <c r="AG50" s="179">
        <f>S50+L50</f>
        <v>1.4951649520000001</v>
      </c>
      <c r="AH50" s="176" t="s">
        <v>285</v>
      </c>
      <c r="AI50" s="176" t="s">
        <v>285</v>
      </c>
      <c r="AJ50" s="179">
        <f>V50+O50</f>
        <v>1.7000000000000002</v>
      </c>
      <c r="AK50" s="176" t="s">
        <v>285</v>
      </c>
      <c r="AL50" s="176" t="s">
        <v>285</v>
      </c>
    </row>
    <row r="51" spans="1:38" s="86" customFormat="1" ht="31" x14ac:dyDescent="0.3">
      <c r="A51" s="173" t="s">
        <v>249</v>
      </c>
      <c r="B51" s="169" t="s">
        <v>342</v>
      </c>
      <c r="C51" s="188" t="s">
        <v>343</v>
      </c>
      <c r="D51" s="176" t="s">
        <v>285</v>
      </c>
      <c r="E51" s="176" t="s">
        <v>285</v>
      </c>
      <c r="F51" s="176" t="s">
        <v>285</v>
      </c>
      <c r="G51" s="176" t="s">
        <v>285</v>
      </c>
      <c r="H51" s="176" t="s">
        <v>285</v>
      </c>
      <c r="I51" s="176" t="s">
        <v>285</v>
      </c>
      <c r="J51" s="176" t="s">
        <v>285</v>
      </c>
      <c r="K51" s="176" t="s">
        <v>285</v>
      </c>
      <c r="L51" s="176" t="s">
        <v>206</v>
      </c>
      <c r="M51" s="176" t="s">
        <v>285</v>
      </c>
      <c r="N51" s="176" t="s">
        <v>285</v>
      </c>
      <c r="O51" s="176" t="s">
        <v>206</v>
      </c>
      <c r="P51" s="176" t="s">
        <v>285</v>
      </c>
      <c r="Q51" s="176" t="s">
        <v>285</v>
      </c>
      <c r="R51" s="176" t="s">
        <v>285</v>
      </c>
      <c r="S51" s="176">
        <v>0.32263451599999998</v>
      </c>
      <c r="T51" s="176" t="s">
        <v>285</v>
      </c>
      <c r="U51" s="176" t="s">
        <v>285</v>
      </c>
      <c r="V51" s="176">
        <v>0.315</v>
      </c>
      <c r="W51" s="176" t="s">
        <v>285</v>
      </c>
      <c r="X51" s="176" t="s">
        <v>285</v>
      </c>
      <c r="Y51" s="176" t="s">
        <v>285</v>
      </c>
      <c r="Z51" s="176" t="s">
        <v>285</v>
      </c>
      <c r="AA51" s="176" t="s">
        <v>285</v>
      </c>
      <c r="AB51" s="176" t="s">
        <v>285</v>
      </c>
      <c r="AC51" s="176" t="s">
        <v>285</v>
      </c>
      <c r="AD51" s="176" t="s">
        <v>285</v>
      </c>
      <c r="AE51" s="176" t="s">
        <v>285</v>
      </c>
      <c r="AF51" s="176" t="s">
        <v>285</v>
      </c>
      <c r="AG51" s="179">
        <f>S51+L51</f>
        <v>0.32263451599999998</v>
      </c>
      <c r="AH51" s="176" t="s">
        <v>285</v>
      </c>
      <c r="AI51" s="176" t="s">
        <v>285</v>
      </c>
      <c r="AJ51" s="179">
        <f>V51+O51</f>
        <v>0.315</v>
      </c>
      <c r="AK51" s="176" t="s">
        <v>285</v>
      </c>
      <c r="AL51" s="176" t="s">
        <v>285</v>
      </c>
    </row>
    <row r="52" spans="1:38" s="84" customFormat="1" ht="31" x14ac:dyDescent="0.35">
      <c r="A52" s="173" t="s">
        <v>249</v>
      </c>
      <c r="B52" s="169" t="s">
        <v>344</v>
      </c>
      <c r="C52" s="188" t="s">
        <v>345</v>
      </c>
      <c r="D52" s="176" t="s">
        <v>285</v>
      </c>
      <c r="E52" s="176" t="s">
        <v>285</v>
      </c>
      <c r="F52" s="176" t="s">
        <v>285</v>
      </c>
      <c r="G52" s="176" t="s">
        <v>285</v>
      </c>
      <c r="H52" s="176" t="s">
        <v>285</v>
      </c>
      <c r="I52" s="176" t="s">
        <v>285</v>
      </c>
      <c r="J52" s="176" t="s">
        <v>285</v>
      </c>
      <c r="K52" s="176" t="s">
        <v>285</v>
      </c>
      <c r="L52" s="176" t="s">
        <v>206</v>
      </c>
      <c r="M52" s="176" t="s">
        <v>285</v>
      </c>
      <c r="N52" s="176" t="s">
        <v>285</v>
      </c>
      <c r="O52" s="176" t="s">
        <v>206</v>
      </c>
      <c r="P52" s="176" t="s">
        <v>285</v>
      </c>
      <c r="Q52" s="176" t="s">
        <v>285</v>
      </c>
      <c r="R52" s="176" t="s">
        <v>285</v>
      </c>
      <c r="S52" s="176">
        <v>0.20608815</v>
      </c>
      <c r="T52" s="176" t="s">
        <v>285</v>
      </c>
      <c r="U52" s="176" t="s">
        <v>285</v>
      </c>
      <c r="V52" s="179">
        <v>0.21</v>
      </c>
      <c r="W52" s="176" t="s">
        <v>285</v>
      </c>
      <c r="X52" s="176" t="s">
        <v>285</v>
      </c>
      <c r="Y52" s="176" t="s">
        <v>285</v>
      </c>
      <c r="Z52" s="176" t="s">
        <v>285</v>
      </c>
      <c r="AA52" s="176" t="s">
        <v>285</v>
      </c>
      <c r="AB52" s="176" t="s">
        <v>285</v>
      </c>
      <c r="AC52" s="176" t="s">
        <v>285</v>
      </c>
      <c r="AD52" s="176" t="s">
        <v>285</v>
      </c>
      <c r="AE52" s="176" t="s">
        <v>285</v>
      </c>
      <c r="AF52" s="176" t="s">
        <v>285</v>
      </c>
      <c r="AG52" s="179">
        <f>S52+L52</f>
        <v>0.20608815</v>
      </c>
      <c r="AH52" s="176" t="s">
        <v>285</v>
      </c>
      <c r="AI52" s="176" t="s">
        <v>285</v>
      </c>
      <c r="AJ52" s="179">
        <f>V52+O52</f>
        <v>0.21</v>
      </c>
      <c r="AK52" s="176" t="s">
        <v>285</v>
      </c>
      <c r="AL52" s="176" t="s">
        <v>285</v>
      </c>
    </row>
    <row r="53" spans="1:38" s="84" customFormat="1" ht="31" x14ac:dyDescent="0.35">
      <c r="A53" s="173" t="s">
        <v>249</v>
      </c>
      <c r="B53" s="169" t="s">
        <v>346</v>
      </c>
      <c r="C53" s="188" t="s">
        <v>347</v>
      </c>
      <c r="D53" s="176" t="s">
        <v>285</v>
      </c>
      <c r="E53" s="176" t="s">
        <v>285</v>
      </c>
      <c r="F53" s="176" t="s">
        <v>285</v>
      </c>
      <c r="G53" s="176" t="s">
        <v>285</v>
      </c>
      <c r="H53" s="176" t="s">
        <v>285</v>
      </c>
      <c r="I53" s="176" t="s">
        <v>285</v>
      </c>
      <c r="J53" s="176" t="s">
        <v>285</v>
      </c>
      <c r="K53" s="176" t="s">
        <v>285</v>
      </c>
      <c r="L53" s="179">
        <f>0.922207992/55*20</f>
        <v>0.33534836072727275</v>
      </c>
      <c r="M53" s="173" t="s">
        <v>285</v>
      </c>
      <c r="N53" s="173" t="s">
        <v>285</v>
      </c>
      <c r="O53" s="157">
        <f>0.88/55*20</f>
        <v>0.32</v>
      </c>
      <c r="P53" s="173" t="s">
        <v>285</v>
      </c>
      <c r="Q53" s="173" t="s">
        <v>285</v>
      </c>
      <c r="R53" s="173" t="s">
        <v>285</v>
      </c>
      <c r="S53" s="179">
        <f>0.922207992/55*35</f>
        <v>0.58685963127272733</v>
      </c>
      <c r="T53" s="173" t="s">
        <v>285</v>
      </c>
      <c r="U53" s="173" t="s">
        <v>285</v>
      </c>
      <c r="V53" s="157">
        <f>0.88/55*35</f>
        <v>0.56000000000000005</v>
      </c>
      <c r="W53" s="173" t="s">
        <v>285</v>
      </c>
      <c r="X53" s="173" t="s">
        <v>285</v>
      </c>
      <c r="Y53" s="176" t="s">
        <v>285</v>
      </c>
      <c r="Z53" s="176" t="s">
        <v>285</v>
      </c>
      <c r="AA53" s="176" t="s">
        <v>285</v>
      </c>
      <c r="AB53" s="176" t="s">
        <v>285</v>
      </c>
      <c r="AC53" s="176" t="s">
        <v>285</v>
      </c>
      <c r="AD53" s="176" t="s">
        <v>285</v>
      </c>
      <c r="AE53" s="176" t="s">
        <v>285</v>
      </c>
      <c r="AF53" s="176" t="s">
        <v>285</v>
      </c>
      <c r="AG53" s="179">
        <f>S53+L53</f>
        <v>0.92220799200000014</v>
      </c>
      <c r="AH53" s="176" t="s">
        <v>285</v>
      </c>
      <c r="AI53" s="176" t="s">
        <v>285</v>
      </c>
      <c r="AJ53" s="179">
        <f>V53+O53</f>
        <v>0.88000000000000012</v>
      </c>
      <c r="AK53" s="176" t="s">
        <v>285</v>
      </c>
      <c r="AL53" s="176" t="s">
        <v>285</v>
      </c>
    </row>
    <row r="54" spans="1:38" s="84" customFormat="1" ht="38.5" customHeight="1" x14ac:dyDescent="0.35">
      <c r="A54" s="173" t="s">
        <v>249</v>
      </c>
      <c r="B54" s="169" t="s">
        <v>352</v>
      </c>
      <c r="C54" s="188" t="s">
        <v>353</v>
      </c>
      <c r="D54" s="176" t="s">
        <v>285</v>
      </c>
      <c r="E54" s="176" t="s">
        <v>285</v>
      </c>
      <c r="F54" s="176" t="s">
        <v>285</v>
      </c>
      <c r="G54" s="176" t="s">
        <v>285</v>
      </c>
      <c r="H54" s="176" t="s">
        <v>285</v>
      </c>
      <c r="I54" s="176" t="s">
        <v>285</v>
      </c>
      <c r="J54" s="176" t="s">
        <v>285</v>
      </c>
      <c r="K54" s="176" t="s">
        <v>285</v>
      </c>
      <c r="L54" s="179">
        <f>1.913448846/49*25</f>
        <v>0.97624941122448994</v>
      </c>
      <c r="M54" s="173" t="s">
        <v>285</v>
      </c>
      <c r="N54" s="173" t="s">
        <v>285</v>
      </c>
      <c r="O54" s="157">
        <f>0.5/49*25</f>
        <v>0.25510204081632654</v>
      </c>
      <c r="P54" s="173" t="s">
        <v>285</v>
      </c>
      <c r="Q54" s="173" t="s">
        <v>285</v>
      </c>
      <c r="R54" s="173" t="s">
        <v>285</v>
      </c>
      <c r="S54" s="179">
        <f>1.913448846/49*24</f>
        <v>0.93719943477551038</v>
      </c>
      <c r="T54" s="173" t="s">
        <v>285</v>
      </c>
      <c r="U54" s="173" t="s">
        <v>285</v>
      </c>
      <c r="V54" s="157">
        <f>0.5/49*24</f>
        <v>0.24489795918367346</v>
      </c>
      <c r="W54" s="173" t="s">
        <v>285</v>
      </c>
      <c r="X54" s="173" t="s">
        <v>285</v>
      </c>
      <c r="Y54" s="176" t="s">
        <v>285</v>
      </c>
      <c r="Z54" s="176" t="s">
        <v>285</v>
      </c>
      <c r="AA54" s="176" t="s">
        <v>285</v>
      </c>
      <c r="AB54" s="176" t="s">
        <v>285</v>
      </c>
      <c r="AC54" s="176" t="s">
        <v>285</v>
      </c>
      <c r="AD54" s="176" t="s">
        <v>285</v>
      </c>
      <c r="AE54" s="176" t="s">
        <v>285</v>
      </c>
      <c r="AF54" s="176" t="s">
        <v>285</v>
      </c>
      <c r="AG54" s="179">
        <f>S54+L54</f>
        <v>1.9134488460000003</v>
      </c>
      <c r="AH54" s="176" t="s">
        <v>285</v>
      </c>
      <c r="AI54" s="176" t="s">
        <v>285</v>
      </c>
      <c r="AJ54" s="179">
        <f>V54+O54</f>
        <v>0.5</v>
      </c>
      <c r="AK54" s="176" t="s">
        <v>285</v>
      </c>
      <c r="AL54" s="176" t="s">
        <v>285</v>
      </c>
    </row>
    <row r="55" spans="1:38" s="85" customFormat="1" ht="46.5" x14ac:dyDescent="0.35">
      <c r="A55" s="173" t="s">
        <v>251</v>
      </c>
      <c r="B55" s="174" t="s">
        <v>252</v>
      </c>
      <c r="C55" s="173" t="s">
        <v>284</v>
      </c>
      <c r="D55" s="176" t="s">
        <v>285</v>
      </c>
      <c r="E55" s="176" t="s">
        <v>285</v>
      </c>
      <c r="F55" s="176" t="s">
        <v>285</v>
      </c>
      <c r="G55" s="176" t="s">
        <v>285</v>
      </c>
      <c r="H55" s="176" t="s">
        <v>285</v>
      </c>
      <c r="I55" s="176" t="s">
        <v>285</v>
      </c>
      <c r="J55" s="176" t="s">
        <v>285</v>
      </c>
      <c r="K55" s="176" t="s">
        <v>285</v>
      </c>
      <c r="L55" s="176" t="s">
        <v>285</v>
      </c>
      <c r="M55" s="176" t="s">
        <v>285</v>
      </c>
      <c r="N55" s="176" t="s">
        <v>285</v>
      </c>
      <c r="O55" s="176" t="s">
        <v>285</v>
      </c>
      <c r="P55" s="176" t="s">
        <v>285</v>
      </c>
      <c r="Q55" s="176" t="s">
        <v>285</v>
      </c>
      <c r="R55" s="176" t="s">
        <v>285</v>
      </c>
      <c r="S55" s="176" t="s">
        <v>285</v>
      </c>
      <c r="T55" s="176" t="s">
        <v>285</v>
      </c>
      <c r="U55" s="176" t="s">
        <v>285</v>
      </c>
      <c r="V55" s="176" t="s">
        <v>285</v>
      </c>
      <c r="W55" s="176" t="s">
        <v>285</v>
      </c>
      <c r="X55" s="176" t="s">
        <v>285</v>
      </c>
      <c r="Y55" s="176" t="s">
        <v>285</v>
      </c>
      <c r="Z55" s="176" t="s">
        <v>285</v>
      </c>
      <c r="AA55" s="176" t="s">
        <v>285</v>
      </c>
      <c r="AB55" s="176" t="s">
        <v>285</v>
      </c>
      <c r="AC55" s="176" t="s">
        <v>285</v>
      </c>
      <c r="AD55" s="176" t="s">
        <v>285</v>
      </c>
      <c r="AE55" s="176" t="s">
        <v>285</v>
      </c>
      <c r="AF55" s="176" t="s">
        <v>285</v>
      </c>
      <c r="AG55" s="176" t="s">
        <v>285</v>
      </c>
      <c r="AH55" s="176" t="s">
        <v>285</v>
      </c>
      <c r="AI55" s="176" t="s">
        <v>285</v>
      </c>
      <c r="AJ55" s="176" t="s">
        <v>285</v>
      </c>
      <c r="AK55" s="176" t="s">
        <v>285</v>
      </c>
      <c r="AL55" s="176" t="s">
        <v>285</v>
      </c>
    </row>
    <row r="56" spans="1:38" s="85" customFormat="1" ht="46.5" x14ac:dyDescent="0.35">
      <c r="A56" s="173" t="s">
        <v>149</v>
      </c>
      <c r="B56" s="174" t="s">
        <v>253</v>
      </c>
      <c r="C56" s="173" t="s">
        <v>284</v>
      </c>
      <c r="D56" s="176" t="s">
        <v>285</v>
      </c>
      <c r="E56" s="176" t="s">
        <v>285</v>
      </c>
      <c r="F56" s="176" t="s">
        <v>285</v>
      </c>
      <c r="G56" s="176" t="s">
        <v>285</v>
      </c>
      <c r="H56" s="176" t="s">
        <v>285</v>
      </c>
      <c r="I56" s="176" t="s">
        <v>285</v>
      </c>
      <c r="J56" s="176" t="s">
        <v>285</v>
      </c>
      <c r="K56" s="176" t="s">
        <v>285</v>
      </c>
      <c r="L56" s="176" t="s">
        <v>285</v>
      </c>
      <c r="M56" s="176" t="s">
        <v>285</v>
      </c>
      <c r="N56" s="176" t="s">
        <v>285</v>
      </c>
      <c r="O56" s="176" t="s">
        <v>285</v>
      </c>
      <c r="P56" s="176" t="s">
        <v>285</v>
      </c>
      <c r="Q56" s="176" t="s">
        <v>285</v>
      </c>
      <c r="R56" s="176" t="s">
        <v>285</v>
      </c>
      <c r="S56" s="176" t="s">
        <v>285</v>
      </c>
      <c r="T56" s="176" t="s">
        <v>285</v>
      </c>
      <c r="U56" s="176" t="s">
        <v>285</v>
      </c>
      <c r="V56" s="176" t="s">
        <v>285</v>
      </c>
      <c r="W56" s="176" t="s">
        <v>285</v>
      </c>
      <c r="X56" s="176" t="s">
        <v>285</v>
      </c>
      <c r="Y56" s="176" t="s">
        <v>285</v>
      </c>
      <c r="Z56" s="176" t="s">
        <v>285</v>
      </c>
      <c r="AA56" s="176" t="s">
        <v>285</v>
      </c>
      <c r="AB56" s="176" t="s">
        <v>285</v>
      </c>
      <c r="AC56" s="176" t="s">
        <v>285</v>
      </c>
      <c r="AD56" s="176" t="s">
        <v>285</v>
      </c>
      <c r="AE56" s="176" t="s">
        <v>285</v>
      </c>
      <c r="AF56" s="176" t="s">
        <v>285</v>
      </c>
      <c r="AG56" s="176" t="s">
        <v>285</v>
      </c>
      <c r="AH56" s="176" t="s">
        <v>285</v>
      </c>
      <c r="AI56" s="176" t="s">
        <v>285</v>
      </c>
      <c r="AJ56" s="176" t="s">
        <v>285</v>
      </c>
      <c r="AK56" s="176" t="s">
        <v>285</v>
      </c>
      <c r="AL56" s="176" t="s">
        <v>285</v>
      </c>
    </row>
    <row r="57" spans="1:38" s="84" customFormat="1" ht="46.5" x14ac:dyDescent="0.35">
      <c r="A57" s="173" t="s">
        <v>150</v>
      </c>
      <c r="B57" s="174" t="s">
        <v>254</v>
      </c>
      <c r="C57" s="173" t="s">
        <v>284</v>
      </c>
      <c r="D57" s="176" t="s">
        <v>285</v>
      </c>
      <c r="E57" s="176" t="s">
        <v>285</v>
      </c>
      <c r="F57" s="176" t="s">
        <v>285</v>
      </c>
      <c r="G57" s="176" t="s">
        <v>285</v>
      </c>
      <c r="H57" s="176" t="s">
        <v>285</v>
      </c>
      <c r="I57" s="176" t="s">
        <v>285</v>
      </c>
      <c r="J57" s="176" t="s">
        <v>285</v>
      </c>
      <c r="K57" s="176" t="s">
        <v>285</v>
      </c>
      <c r="L57" s="176" t="s">
        <v>285</v>
      </c>
      <c r="M57" s="176" t="s">
        <v>285</v>
      </c>
      <c r="N57" s="176" t="s">
        <v>285</v>
      </c>
      <c r="O57" s="176" t="s">
        <v>285</v>
      </c>
      <c r="P57" s="176" t="s">
        <v>285</v>
      </c>
      <c r="Q57" s="176" t="s">
        <v>285</v>
      </c>
      <c r="R57" s="176" t="s">
        <v>285</v>
      </c>
      <c r="S57" s="176" t="s">
        <v>285</v>
      </c>
      <c r="T57" s="176" t="s">
        <v>285</v>
      </c>
      <c r="U57" s="176" t="s">
        <v>285</v>
      </c>
      <c r="V57" s="176" t="s">
        <v>285</v>
      </c>
      <c r="W57" s="176" t="s">
        <v>285</v>
      </c>
      <c r="X57" s="176" t="s">
        <v>285</v>
      </c>
      <c r="Y57" s="176" t="s">
        <v>285</v>
      </c>
      <c r="Z57" s="176" t="s">
        <v>285</v>
      </c>
      <c r="AA57" s="176" t="s">
        <v>285</v>
      </c>
      <c r="AB57" s="176" t="s">
        <v>285</v>
      </c>
      <c r="AC57" s="176" t="s">
        <v>285</v>
      </c>
      <c r="AD57" s="176" t="s">
        <v>285</v>
      </c>
      <c r="AE57" s="176" t="s">
        <v>285</v>
      </c>
      <c r="AF57" s="176" t="s">
        <v>285</v>
      </c>
      <c r="AG57" s="176" t="s">
        <v>285</v>
      </c>
      <c r="AH57" s="176" t="s">
        <v>285</v>
      </c>
      <c r="AI57" s="176" t="s">
        <v>285</v>
      </c>
      <c r="AJ57" s="176" t="s">
        <v>285</v>
      </c>
      <c r="AK57" s="176" t="s">
        <v>285</v>
      </c>
      <c r="AL57" s="176" t="s">
        <v>285</v>
      </c>
    </row>
    <row r="58" spans="1:38" s="85" customFormat="1" ht="40" customHeight="1" x14ac:dyDescent="0.35">
      <c r="A58" s="173" t="s">
        <v>151</v>
      </c>
      <c r="B58" s="174" t="s">
        <v>255</v>
      </c>
      <c r="C58" s="173" t="s">
        <v>284</v>
      </c>
      <c r="D58" s="176" t="s">
        <v>285</v>
      </c>
      <c r="E58" s="176" t="s">
        <v>285</v>
      </c>
      <c r="F58" s="176" t="s">
        <v>285</v>
      </c>
      <c r="G58" s="176" t="s">
        <v>285</v>
      </c>
      <c r="H58" s="176" t="s">
        <v>285</v>
      </c>
      <c r="I58" s="176" t="s">
        <v>285</v>
      </c>
      <c r="J58" s="176" t="s">
        <v>285</v>
      </c>
      <c r="K58" s="176" t="s">
        <v>285</v>
      </c>
      <c r="L58" s="176" t="s">
        <v>285</v>
      </c>
      <c r="M58" s="176" t="s">
        <v>285</v>
      </c>
      <c r="N58" s="176" t="s">
        <v>285</v>
      </c>
      <c r="O58" s="176" t="s">
        <v>285</v>
      </c>
      <c r="P58" s="176" t="s">
        <v>285</v>
      </c>
      <c r="Q58" s="176" t="s">
        <v>285</v>
      </c>
      <c r="R58" s="176" t="s">
        <v>285</v>
      </c>
      <c r="S58" s="176" t="s">
        <v>285</v>
      </c>
      <c r="T58" s="176" t="s">
        <v>285</v>
      </c>
      <c r="U58" s="176" t="s">
        <v>285</v>
      </c>
      <c r="V58" s="176" t="s">
        <v>285</v>
      </c>
      <c r="W58" s="176" t="s">
        <v>285</v>
      </c>
      <c r="X58" s="176" t="s">
        <v>285</v>
      </c>
      <c r="Y58" s="176" t="s">
        <v>285</v>
      </c>
      <c r="Z58" s="176" t="s">
        <v>285</v>
      </c>
      <c r="AA58" s="176" t="s">
        <v>285</v>
      </c>
      <c r="AB58" s="176" t="s">
        <v>285</v>
      </c>
      <c r="AC58" s="176" t="s">
        <v>285</v>
      </c>
      <c r="AD58" s="176" t="s">
        <v>285</v>
      </c>
      <c r="AE58" s="176" t="s">
        <v>285</v>
      </c>
      <c r="AF58" s="176" t="s">
        <v>285</v>
      </c>
      <c r="AG58" s="176" t="s">
        <v>285</v>
      </c>
      <c r="AH58" s="176" t="s">
        <v>285</v>
      </c>
      <c r="AI58" s="176" t="s">
        <v>285</v>
      </c>
      <c r="AJ58" s="176" t="s">
        <v>285</v>
      </c>
      <c r="AK58" s="176" t="s">
        <v>285</v>
      </c>
      <c r="AL58" s="176" t="s">
        <v>285</v>
      </c>
    </row>
    <row r="59" spans="1:38" s="85" customFormat="1" ht="31" x14ac:dyDescent="0.35">
      <c r="A59" s="173" t="s">
        <v>256</v>
      </c>
      <c r="B59" s="174" t="s">
        <v>257</v>
      </c>
      <c r="C59" s="173" t="s">
        <v>284</v>
      </c>
      <c r="D59" s="176" t="s">
        <v>285</v>
      </c>
      <c r="E59" s="176" t="s">
        <v>285</v>
      </c>
      <c r="F59" s="176" t="s">
        <v>285</v>
      </c>
      <c r="G59" s="176" t="s">
        <v>285</v>
      </c>
      <c r="H59" s="176" t="s">
        <v>285</v>
      </c>
      <c r="I59" s="176" t="s">
        <v>285</v>
      </c>
      <c r="J59" s="176" t="s">
        <v>285</v>
      </c>
      <c r="K59" s="176" t="s">
        <v>285</v>
      </c>
      <c r="L59" s="176" t="s">
        <v>285</v>
      </c>
      <c r="M59" s="176" t="s">
        <v>285</v>
      </c>
      <c r="N59" s="176" t="s">
        <v>285</v>
      </c>
      <c r="O59" s="176" t="s">
        <v>285</v>
      </c>
      <c r="P59" s="176" t="s">
        <v>285</v>
      </c>
      <c r="Q59" s="176" t="s">
        <v>285</v>
      </c>
      <c r="R59" s="176" t="s">
        <v>285</v>
      </c>
      <c r="S59" s="176" t="s">
        <v>285</v>
      </c>
      <c r="T59" s="176" t="s">
        <v>285</v>
      </c>
      <c r="U59" s="176" t="s">
        <v>285</v>
      </c>
      <c r="V59" s="176" t="s">
        <v>285</v>
      </c>
      <c r="W59" s="176" t="s">
        <v>285</v>
      </c>
      <c r="X59" s="176" t="s">
        <v>285</v>
      </c>
      <c r="Y59" s="176" t="s">
        <v>285</v>
      </c>
      <c r="Z59" s="176" t="s">
        <v>285</v>
      </c>
      <c r="AA59" s="176" t="s">
        <v>285</v>
      </c>
      <c r="AB59" s="176" t="s">
        <v>285</v>
      </c>
      <c r="AC59" s="176" t="s">
        <v>285</v>
      </c>
      <c r="AD59" s="176" t="s">
        <v>285</v>
      </c>
      <c r="AE59" s="176" t="s">
        <v>285</v>
      </c>
      <c r="AF59" s="176" t="s">
        <v>285</v>
      </c>
      <c r="AG59" s="176" t="s">
        <v>285</v>
      </c>
      <c r="AH59" s="176" t="s">
        <v>285</v>
      </c>
      <c r="AI59" s="176" t="s">
        <v>285</v>
      </c>
      <c r="AJ59" s="176" t="s">
        <v>285</v>
      </c>
      <c r="AK59" s="176" t="s">
        <v>285</v>
      </c>
      <c r="AL59" s="176" t="s">
        <v>285</v>
      </c>
    </row>
    <row r="60" spans="1:38" s="85" customFormat="1" ht="46.5" x14ac:dyDescent="0.35">
      <c r="A60" s="173" t="s">
        <v>258</v>
      </c>
      <c r="B60" s="174" t="s">
        <v>259</v>
      </c>
      <c r="C60" s="173" t="s">
        <v>284</v>
      </c>
      <c r="D60" s="176" t="s">
        <v>285</v>
      </c>
      <c r="E60" s="176" t="s">
        <v>285</v>
      </c>
      <c r="F60" s="176" t="s">
        <v>285</v>
      </c>
      <c r="G60" s="176" t="s">
        <v>285</v>
      </c>
      <c r="H60" s="176" t="s">
        <v>285</v>
      </c>
      <c r="I60" s="176" t="s">
        <v>285</v>
      </c>
      <c r="J60" s="176" t="s">
        <v>285</v>
      </c>
      <c r="K60" s="176" t="s">
        <v>285</v>
      </c>
      <c r="L60" s="176" t="s">
        <v>285</v>
      </c>
      <c r="M60" s="176" t="s">
        <v>285</v>
      </c>
      <c r="N60" s="176" t="s">
        <v>285</v>
      </c>
      <c r="O60" s="176" t="s">
        <v>285</v>
      </c>
      <c r="P60" s="176" t="s">
        <v>285</v>
      </c>
      <c r="Q60" s="176" t="s">
        <v>285</v>
      </c>
      <c r="R60" s="176" t="s">
        <v>285</v>
      </c>
      <c r="S60" s="176" t="s">
        <v>285</v>
      </c>
      <c r="T60" s="176" t="s">
        <v>285</v>
      </c>
      <c r="U60" s="176" t="s">
        <v>285</v>
      </c>
      <c r="V60" s="176" t="s">
        <v>285</v>
      </c>
      <c r="W60" s="176" t="s">
        <v>285</v>
      </c>
      <c r="X60" s="176" t="s">
        <v>285</v>
      </c>
      <c r="Y60" s="176" t="s">
        <v>285</v>
      </c>
      <c r="Z60" s="176" t="s">
        <v>285</v>
      </c>
      <c r="AA60" s="176" t="s">
        <v>285</v>
      </c>
      <c r="AB60" s="176" t="s">
        <v>285</v>
      </c>
      <c r="AC60" s="176" t="s">
        <v>285</v>
      </c>
      <c r="AD60" s="176" t="s">
        <v>285</v>
      </c>
      <c r="AE60" s="176" t="s">
        <v>285</v>
      </c>
      <c r="AF60" s="176" t="s">
        <v>285</v>
      </c>
      <c r="AG60" s="176" t="s">
        <v>285</v>
      </c>
      <c r="AH60" s="176" t="s">
        <v>285</v>
      </c>
      <c r="AI60" s="176" t="s">
        <v>285</v>
      </c>
      <c r="AJ60" s="176" t="s">
        <v>285</v>
      </c>
      <c r="AK60" s="176" t="s">
        <v>285</v>
      </c>
      <c r="AL60" s="176" t="s">
        <v>285</v>
      </c>
    </row>
    <row r="61" spans="1:38" s="85" customFormat="1" ht="62" x14ac:dyDescent="0.35">
      <c r="A61" s="173" t="s">
        <v>260</v>
      </c>
      <c r="B61" s="174" t="s">
        <v>261</v>
      </c>
      <c r="C61" s="173" t="s">
        <v>284</v>
      </c>
      <c r="D61" s="176" t="s">
        <v>285</v>
      </c>
      <c r="E61" s="176" t="s">
        <v>285</v>
      </c>
      <c r="F61" s="176" t="s">
        <v>285</v>
      </c>
      <c r="G61" s="176" t="s">
        <v>285</v>
      </c>
      <c r="H61" s="176" t="s">
        <v>285</v>
      </c>
      <c r="I61" s="176" t="s">
        <v>285</v>
      </c>
      <c r="J61" s="176" t="s">
        <v>285</v>
      </c>
      <c r="K61" s="176" t="s">
        <v>285</v>
      </c>
      <c r="L61" s="176" t="s">
        <v>285</v>
      </c>
      <c r="M61" s="176" t="s">
        <v>285</v>
      </c>
      <c r="N61" s="176" t="s">
        <v>285</v>
      </c>
      <c r="O61" s="176" t="s">
        <v>285</v>
      </c>
      <c r="P61" s="176" t="s">
        <v>285</v>
      </c>
      <c r="Q61" s="176" t="s">
        <v>285</v>
      </c>
      <c r="R61" s="176" t="s">
        <v>285</v>
      </c>
      <c r="S61" s="176" t="s">
        <v>285</v>
      </c>
      <c r="T61" s="176" t="s">
        <v>285</v>
      </c>
      <c r="U61" s="176" t="s">
        <v>285</v>
      </c>
      <c r="V61" s="176" t="s">
        <v>285</v>
      </c>
      <c r="W61" s="176" t="s">
        <v>285</v>
      </c>
      <c r="X61" s="176" t="s">
        <v>285</v>
      </c>
      <c r="Y61" s="176" t="s">
        <v>285</v>
      </c>
      <c r="Z61" s="176" t="s">
        <v>285</v>
      </c>
      <c r="AA61" s="176" t="s">
        <v>285</v>
      </c>
      <c r="AB61" s="176" t="s">
        <v>285</v>
      </c>
      <c r="AC61" s="176" t="s">
        <v>285</v>
      </c>
      <c r="AD61" s="176" t="s">
        <v>285</v>
      </c>
      <c r="AE61" s="176" t="s">
        <v>285</v>
      </c>
      <c r="AF61" s="176" t="s">
        <v>285</v>
      </c>
      <c r="AG61" s="176" t="s">
        <v>285</v>
      </c>
      <c r="AH61" s="176" t="s">
        <v>285</v>
      </c>
      <c r="AI61" s="176" t="s">
        <v>285</v>
      </c>
      <c r="AJ61" s="176" t="s">
        <v>285</v>
      </c>
      <c r="AK61" s="176" t="s">
        <v>285</v>
      </c>
      <c r="AL61" s="176" t="s">
        <v>285</v>
      </c>
    </row>
    <row r="62" spans="1:38" s="85" customFormat="1" ht="52" customHeight="1" x14ac:dyDescent="0.35">
      <c r="A62" s="173" t="s">
        <v>262</v>
      </c>
      <c r="B62" s="174" t="s">
        <v>263</v>
      </c>
      <c r="C62" s="173" t="s">
        <v>284</v>
      </c>
      <c r="D62" s="176" t="s">
        <v>285</v>
      </c>
      <c r="E62" s="176" t="s">
        <v>285</v>
      </c>
      <c r="F62" s="176" t="s">
        <v>285</v>
      </c>
      <c r="G62" s="176" t="s">
        <v>285</v>
      </c>
      <c r="H62" s="176" t="s">
        <v>285</v>
      </c>
      <c r="I62" s="176" t="s">
        <v>285</v>
      </c>
      <c r="J62" s="176" t="s">
        <v>285</v>
      </c>
      <c r="K62" s="176" t="s">
        <v>285</v>
      </c>
      <c r="L62" s="176" t="s">
        <v>285</v>
      </c>
      <c r="M62" s="176" t="s">
        <v>285</v>
      </c>
      <c r="N62" s="176" t="s">
        <v>285</v>
      </c>
      <c r="O62" s="176" t="s">
        <v>285</v>
      </c>
      <c r="P62" s="176" t="s">
        <v>285</v>
      </c>
      <c r="Q62" s="176" t="s">
        <v>285</v>
      </c>
      <c r="R62" s="176" t="s">
        <v>285</v>
      </c>
      <c r="S62" s="176" t="s">
        <v>285</v>
      </c>
      <c r="T62" s="176" t="s">
        <v>285</v>
      </c>
      <c r="U62" s="176" t="s">
        <v>285</v>
      </c>
      <c r="V62" s="176" t="s">
        <v>285</v>
      </c>
      <c r="W62" s="176" t="s">
        <v>285</v>
      </c>
      <c r="X62" s="176" t="s">
        <v>285</v>
      </c>
      <c r="Y62" s="176" t="s">
        <v>285</v>
      </c>
      <c r="Z62" s="176" t="s">
        <v>285</v>
      </c>
      <c r="AA62" s="176" t="s">
        <v>285</v>
      </c>
      <c r="AB62" s="176" t="s">
        <v>285</v>
      </c>
      <c r="AC62" s="176" t="s">
        <v>285</v>
      </c>
      <c r="AD62" s="176" t="s">
        <v>285</v>
      </c>
      <c r="AE62" s="176" t="s">
        <v>285</v>
      </c>
      <c r="AF62" s="176" t="s">
        <v>285</v>
      </c>
      <c r="AG62" s="176" t="s">
        <v>285</v>
      </c>
      <c r="AH62" s="176" t="s">
        <v>285</v>
      </c>
      <c r="AI62" s="176" t="s">
        <v>285</v>
      </c>
      <c r="AJ62" s="176" t="s">
        <v>285</v>
      </c>
      <c r="AK62" s="176" t="s">
        <v>285</v>
      </c>
      <c r="AL62" s="176" t="s">
        <v>285</v>
      </c>
    </row>
    <row r="63" spans="1:38" s="85" customFormat="1" ht="46.5" x14ac:dyDescent="0.35">
      <c r="A63" s="173" t="s">
        <v>264</v>
      </c>
      <c r="B63" s="174" t="s">
        <v>265</v>
      </c>
      <c r="C63" s="173" t="s">
        <v>284</v>
      </c>
      <c r="D63" s="176" t="s">
        <v>285</v>
      </c>
      <c r="E63" s="176" t="s">
        <v>285</v>
      </c>
      <c r="F63" s="176" t="s">
        <v>285</v>
      </c>
      <c r="G63" s="176" t="s">
        <v>285</v>
      </c>
      <c r="H63" s="176" t="s">
        <v>285</v>
      </c>
      <c r="I63" s="176" t="s">
        <v>285</v>
      </c>
      <c r="J63" s="176" t="s">
        <v>285</v>
      </c>
      <c r="K63" s="176" t="s">
        <v>285</v>
      </c>
      <c r="L63" s="176" t="s">
        <v>285</v>
      </c>
      <c r="M63" s="176" t="s">
        <v>285</v>
      </c>
      <c r="N63" s="176" t="s">
        <v>285</v>
      </c>
      <c r="O63" s="176" t="s">
        <v>285</v>
      </c>
      <c r="P63" s="176" t="s">
        <v>285</v>
      </c>
      <c r="Q63" s="176" t="s">
        <v>285</v>
      </c>
      <c r="R63" s="176" t="s">
        <v>285</v>
      </c>
      <c r="S63" s="176" t="s">
        <v>285</v>
      </c>
      <c r="T63" s="176" t="s">
        <v>285</v>
      </c>
      <c r="U63" s="176" t="s">
        <v>285</v>
      </c>
      <c r="V63" s="176" t="s">
        <v>285</v>
      </c>
      <c r="W63" s="176" t="s">
        <v>285</v>
      </c>
      <c r="X63" s="176" t="s">
        <v>285</v>
      </c>
      <c r="Y63" s="176" t="s">
        <v>285</v>
      </c>
      <c r="Z63" s="176" t="s">
        <v>285</v>
      </c>
      <c r="AA63" s="176" t="s">
        <v>285</v>
      </c>
      <c r="AB63" s="176" t="s">
        <v>285</v>
      </c>
      <c r="AC63" s="176" t="s">
        <v>285</v>
      </c>
      <c r="AD63" s="176" t="s">
        <v>285</v>
      </c>
      <c r="AE63" s="176" t="s">
        <v>285</v>
      </c>
      <c r="AF63" s="176" t="s">
        <v>285</v>
      </c>
      <c r="AG63" s="176" t="s">
        <v>285</v>
      </c>
      <c r="AH63" s="176" t="s">
        <v>285</v>
      </c>
      <c r="AI63" s="176" t="s">
        <v>285</v>
      </c>
      <c r="AJ63" s="176" t="s">
        <v>285</v>
      </c>
      <c r="AK63" s="176" t="s">
        <v>285</v>
      </c>
      <c r="AL63" s="176" t="s">
        <v>285</v>
      </c>
    </row>
    <row r="64" spans="1:38" s="85" customFormat="1" ht="62" x14ac:dyDescent="0.35">
      <c r="A64" s="173" t="s">
        <v>266</v>
      </c>
      <c r="B64" s="174" t="s">
        <v>267</v>
      </c>
      <c r="C64" s="173" t="s">
        <v>284</v>
      </c>
      <c r="D64" s="176" t="s">
        <v>285</v>
      </c>
      <c r="E64" s="176" t="s">
        <v>285</v>
      </c>
      <c r="F64" s="176" t="s">
        <v>285</v>
      </c>
      <c r="G64" s="176" t="s">
        <v>285</v>
      </c>
      <c r="H64" s="176" t="s">
        <v>285</v>
      </c>
      <c r="I64" s="176" t="s">
        <v>285</v>
      </c>
      <c r="J64" s="176" t="s">
        <v>285</v>
      </c>
      <c r="K64" s="176" t="s">
        <v>285</v>
      </c>
      <c r="L64" s="176" t="s">
        <v>285</v>
      </c>
      <c r="M64" s="176" t="s">
        <v>285</v>
      </c>
      <c r="N64" s="176" t="s">
        <v>285</v>
      </c>
      <c r="O64" s="176" t="s">
        <v>285</v>
      </c>
      <c r="P64" s="176" t="s">
        <v>285</v>
      </c>
      <c r="Q64" s="176" t="s">
        <v>285</v>
      </c>
      <c r="R64" s="176" t="s">
        <v>285</v>
      </c>
      <c r="S64" s="176" t="s">
        <v>285</v>
      </c>
      <c r="T64" s="176" t="s">
        <v>285</v>
      </c>
      <c r="U64" s="176" t="s">
        <v>285</v>
      </c>
      <c r="V64" s="176" t="s">
        <v>285</v>
      </c>
      <c r="W64" s="176" t="s">
        <v>285</v>
      </c>
      <c r="X64" s="176" t="s">
        <v>285</v>
      </c>
      <c r="Y64" s="176" t="s">
        <v>285</v>
      </c>
      <c r="Z64" s="176" t="s">
        <v>285</v>
      </c>
      <c r="AA64" s="176" t="s">
        <v>285</v>
      </c>
      <c r="AB64" s="176" t="s">
        <v>285</v>
      </c>
      <c r="AC64" s="176" t="s">
        <v>285</v>
      </c>
      <c r="AD64" s="176" t="s">
        <v>285</v>
      </c>
      <c r="AE64" s="176" t="s">
        <v>285</v>
      </c>
      <c r="AF64" s="176" t="s">
        <v>285</v>
      </c>
      <c r="AG64" s="176" t="s">
        <v>285</v>
      </c>
      <c r="AH64" s="176" t="s">
        <v>285</v>
      </c>
      <c r="AI64" s="176" t="s">
        <v>285</v>
      </c>
      <c r="AJ64" s="176" t="s">
        <v>285</v>
      </c>
      <c r="AK64" s="176" t="s">
        <v>285</v>
      </c>
      <c r="AL64" s="176" t="s">
        <v>285</v>
      </c>
    </row>
    <row r="65" spans="1:53" s="85" customFormat="1" ht="62" x14ac:dyDescent="0.35">
      <c r="A65" s="173" t="s">
        <v>268</v>
      </c>
      <c r="B65" s="174" t="s">
        <v>269</v>
      </c>
      <c r="C65" s="173" t="s">
        <v>284</v>
      </c>
      <c r="D65" s="176" t="s">
        <v>285</v>
      </c>
      <c r="E65" s="176" t="s">
        <v>285</v>
      </c>
      <c r="F65" s="176" t="s">
        <v>285</v>
      </c>
      <c r="G65" s="176" t="s">
        <v>285</v>
      </c>
      <c r="H65" s="176" t="s">
        <v>285</v>
      </c>
      <c r="I65" s="176" t="s">
        <v>285</v>
      </c>
      <c r="J65" s="176" t="s">
        <v>285</v>
      </c>
      <c r="K65" s="176" t="s">
        <v>285</v>
      </c>
      <c r="L65" s="176" t="s">
        <v>285</v>
      </c>
      <c r="M65" s="176" t="s">
        <v>285</v>
      </c>
      <c r="N65" s="176" t="s">
        <v>285</v>
      </c>
      <c r="O65" s="176" t="s">
        <v>285</v>
      </c>
      <c r="P65" s="176" t="s">
        <v>285</v>
      </c>
      <c r="Q65" s="176" t="s">
        <v>285</v>
      </c>
      <c r="R65" s="176" t="s">
        <v>285</v>
      </c>
      <c r="S65" s="176" t="s">
        <v>285</v>
      </c>
      <c r="T65" s="176" t="s">
        <v>285</v>
      </c>
      <c r="U65" s="176" t="s">
        <v>285</v>
      </c>
      <c r="V65" s="176" t="s">
        <v>285</v>
      </c>
      <c r="W65" s="176" t="s">
        <v>285</v>
      </c>
      <c r="X65" s="176" t="s">
        <v>285</v>
      </c>
      <c r="Y65" s="176" t="s">
        <v>285</v>
      </c>
      <c r="Z65" s="176" t="s">
        <v>285</v>
      </c>
      <c r="AA65" s="176" t="s">
        <v>285</v>
      </c>
      <c r="AB65" s="176" t="s">
        <v>285</v>
      </c>
      <c r="AC65" s="176" t="s">
        <v>285</v>
      </c>
      <c r="AD65" s="176" t="s">
        <v>285</v>
      </c>
      <c r="AE65" s="176" t="s">
        <v>285</v>
      </c>
      <c r="AF65" s="176" t="s">
        <v>285</v>
      </c>
      <c r="AG65" s="176" t="s">
        <v>285</v>
      </c>
      <c r="AH65" s="176" t="s">
        <v>285</v>
      </c>
      <c r="AI65" s="176" t="s">
        <v>285</v>
      </c>
      <c r="AJ65" s="176" t="s">
        <v>285</v>
      </c>
      <c r="AK65" s="176" t="s">
        <v>285</v>
      </c>
      <c r="AL65" s="176" t="s">
        <v>285</v>
      </c>
    </row>
    <row r="66" spans="1:53" s="85" customFormat="1" ht="31" x14ac:dyDescent="0.35">
      <c r="A66" s="173" t="s">
        <v>270</v>
      </c>
      <c r="B66" s="174" t="s">
        <v>271</v>
      </c>
      <c r="C66" s="173" t="s">
        <v>284</v>
      </c>
      <c r="D66" s="176" t="s">
        <v>285</v>
      </c>
      <c r="E66" s="176" t="s">
        <v>285</v>
      </c>
      <c r="F66" s="176" t="s">
        <v>285</v>
      </c>
      <c r="G66" s="176" t="s">
        <v>285</v>
      </c>
      <c r="H66" s="176" t="s">
        <v>285</v>
      </c>
      <c r="I66" s="176" t="s">
        <v>285</v>
      </c>
      <c r="J66" s="176" t="s">
        <v>285</v>
      </c>
      <c r="K66" s="176" t="s">
        <v>285</v>
      </c>
      <c r="L66" s="176" t="s">
        <v>285</v>
      </c>
      <c r="M66" s="176" t="s">
        <v>285</v>
      </c>
      <c r="N66" s="176" t="s">
        <v>285</v>
      </c>
      <c r="O66" s="176" t="s">
        <v>285</v>
      </c>
      <c r="P66" s="176" t="s">
        <v>285</v>
      </c>
      <c r="Q66" s="176" t="s">
        <v>285</v>
      </c>
      <c r="R66" s="176" t="s">
        <v>285</v>
      </c>
      <c r="S66" s="176" t="s">
        <v>285</v>
      </c>
      <c r="T66" s="176" t="s">
        <v>285</v>
      </c>
      <c r="U66" s="176" t="s">
        <v>285</v>
      </c>
      <c r="V66" s="176" t="s">
        <v>285</v>
      </c>
      <c r="W66" s="176" t="s">
        <v>285</v>
      </c>
      <c r="X66" s="176" t="s">
        <v>285</v>
      </c>
      <c r="Y66" s="176" t="s">
        <v>285</v>
      </c>
      <c r="Z66" s="176" t="s">
        <v>285</v>
      </c>
      <c r="AA66" s="176" t="s">
        <v>285</v>
      </c>
      <c r="AB66" s="176" t="s">
        <v>285</v>
      </c>
      <c r="AC66" s="176" t="s">
        <v>285</v>
      </c>
      <c r="AD66" s="176" t="s">
        <v>285</v>
      </c>
      <c r="AE66" s="176" t="s">
        <v>285</v>
      </c>
      <c r="AF66" s="176" t="s">
        <v>285</v>
      </c>
      <c r="AG66" s="176" t="s">
        <v>285</v>
      </c>
      <c r="AH66" s="176" t="s">
        <v>285</v>
      </c>
      <c r="AI66" s="176" t="s">
        <v>285</v>
      </c>
      <c r="AJ66" s="176" t="s">
        <v>285</v>
      </c>
      <c r="AK66" s="176" t="s">
        <v>285</v>
      </c>
      <c r="AL66" s="176" t="s">
        <v>285</v>
      </c>
    </row>
    <row r="67" spans="1:53" s="85" customFormat="1" ht="46.5" x14ac:dyDescent="0.35">
      <c r="A67" s="173" t="s">
        <v>272</v>
      </c>
      <c r="B67" s="174" t="s">
        <v>273</v>
      </c>
      <c r="C67" s="173" t="s">
        <v>284</v>
      </c>
      <c r="D67" s="176" t="s">
        <v>285</v>
      </c>
      <c r="E67" s="176" t="s">
        <v>285</v>
      </c>
      <c r="F67" s="176" t="s">
        <v>285</v>
      </c>
      <c r="G67" s="176" t="s">
        <v>285</v>
      </c>
      <c r="H67" s="176" t="s">
        <v>285</v>
      </c>
      <c r="I67" s="176" t="s">
        <v>285</v>
      </c>
      <c r="J67" s="176" t="s">
        <v>285</v>
      </c>
      <c r="K67" s="176" t="s">
        <v>285</v>
      </c>
      <c r="L67" s="176" t="s">
        <v>285</v>
      </c>
      <c r="M67" s="176" t="s">
        <v>285</v>
      </c>
      <c r="N67" s="176" t="s">
        <v>285</v>
      </c>
      <c r="O67" s="176" t="s">
        <v>285</v>
      </c>
      <c r="P67" s="176" t="s">
        <v>285</v>
      </c>
      <c r="Q67" s="176" t="s">
        <v>285</v>
      </c>
      <c r="R67" s="176" t="s">
        <v>285</v>
      </c>
      <c r="S67" s="176" t="s">
        <v>285</v>
      </c>
      <c r="T67" s="176" t="s">
        <v>285</v>
      </c>
      <c r="U67" s="176" t="s">
        <v>285</v>
      </c>
      <c r="V67" s="176" t="s">
        <v>285</v>
      </c>
      <c r="W67" s="176" t="s">
        <v>285</v>
      </c>
      <c r="X67" s="176" t="s">
        <v>285</v>
      </c>
      <c r="Y67" s="176" t="s">
        <v>285</v>
      </c>
      <c r="Z67" s="176" t="s">
        <v>285</v>
      </c>
      <c r="AA67" s="176" t="s">
        <v>285</v>
      </c>
      <c r="AB67" s="176" t="s">
        <v>285</v>
      </c>
      <c r="AC67" s="176" t="s">
        <v>285</v>
      </c>
      <c r="AD67" s="176" t="s">
        <v>285</v>
      </c>
      <c r="AE67" s="176" t="s">
        <v>285</v>
      </c>
      <c r="AF67" s="176" t="s">
        <v>285</v>
      </c>
      <c r="AG67" s="176" t="s">
        <v>285</v>
      </c>
      <c r="AH67" s="176" t="s">
        <v>285</v>
      </c>
      <c r="AI67" s="176" t="s">
        <v>285</v>
      </c>
      <c r="AJ67" s="176" t="s">
        <v>285</v>
      </c>
      <c r="AK67" s="176" t="s">
        <v>285</v>
      </c>
      <c r="AL67" s="176" t="s">
        <v>285</v>
      </c>
    </row>
    <row r="68" spans="1:53" s="85" customFormat="1" ht="62" x14ac:dyDescent="0.35">
      <c r="A68" s="173" t="s">
        <v>152</v>
      </c>
      <c r="B68" s="174" t="s">
        <v>274</v>
      </c>
      <c r="C68" s="173" t="s">
        <v>284</v>
      </c>
      <c r="D68" s="176" t="s">
        <v>285</v>
      </c>
      <c r="E68" s="176" t="s">
        <v>285</v>
      </c>
      <c r="F68" s="176" t="s">
        <v>285</v>
      </c>
      <c r="G68" s="176" t="s">
        <v>285</v>
      </c>
      <c r="H68" s="176" t="s">
        <v>285</v>
      </c>
      <c r="I68" s="176" t="s">
        <v>285</v>
      </c>
      <c r="J68" s="176" t="s">
        <v>285</v>
      </c>
      <c r="K68" s="176" t="s">
        <v>285</v>
      </c>
      <c r="L68" s="176" t="s">
        <v>285</v>
      </c>
      <c r="M68" s="176" t="s">
        <v>285</v>
      </c>
      <c r="N68" s="176" t="s">
        <v>285</v>
      </c>
      <c r="O68" s="176" t="s">
        <v>285</v>
      </c>
      <c r="P68" s="176" t="s">
        <v>285</v>
      </c>
      <c r="Q68" s="176" t="s">
        <v>285</v>
      </c>
      <c r="R68" s="176" t="s">
        <v>285</v>
      </c>
      <c r="S68" s="176" t="s">
        <v>285</v>
      </c>
      <c r="T68" s="176" t="s">
        <v>285</v>
      </c>
      <c r="U68" s="176" t="s">
        <v>285</v>
      </c>
      <c r="V68" s="176" t="s">
        <v>285</v>
      </c>
      <c r="W68" s="176" t="s">
        <v>285</v>
      </c>
      <c r="X68" s="176" t="s">
        <v>285</v>
      </c>
      <c r="Y68" s="176" t="s">
        <v>285</v>
      </c>
      <c r="Z68" s="176" t="s">
        <v>285</v>
      </c>
      <c r="AA68" s="176" t="s">
        <v>285</v>
      </c>
      <c r="AB68" s="176" t="s">
        <v>285</v>
      </c>
      <c r="AC68" s="176" t="s">
        <v>285</v>
      </c>
      <c r="AD68" s="176" t="s">
        <v>285</v>
      </c>
      <c r="AE68" s="176" t="s">
        <v>285</v>
      </c>
      <c r="AF68" s="176" t="s">
        <v>285</v>
      </c>
      <c r="AG68" s="176" t="s">
        <v>285</v>
      </c>
      <c r="AH68" s="176" t="s">
        <v>285</v>
      </c>
      <c r="AI68" s="176" t="s">
        <v>285</v>
      </c>
      <c r="AJ68" s="176" t="s">
        <v>285</v>
      </c>
      <c r="AK68" s="176" t="s">
        <v>285</v>
      </c>
      <c r="AL68" s="176" t="s">
        <v>285</v>
      </c>
    </row>
    <row r="69" spans="1:53" s="85" customFormat="1" ht="62" x14ac:dyDescent="0.35">
      <c r="A69" s="173" t="s">
        <v>275</v>
      </c>
      <c r="B69" s="174" t="s">
        <v>276</v>
      </c>
      <c r="C69" s="173" t="s">
        <v>284</v>
      </c>
      <c r="D69" s="176" t="s">
        <v>285</v>
      </c>
      <c r="E69" s="176" t="s">
        <v>285</v>
      </c>
      <c r="F69" s="176" t="s">
        <v>285</v>
      </c>
      <c r="G69" s="176" t="s">
        <v>285</v>
      </c>
      <c r="H69" s="176" t="s">
        <v>285</v>
      </c>
      <c r="I69" s="176" t="s">
        <v>285</v>
      </c>
      <c r="J69" s="176" t="s">
        <v>285</v>
      </c>
      <c r="K69" s="176" t="s">
        <v>285</v>
      </c>
      <c r="L69" s="176" t="s">
        <v>285</v>
      </c>
      <c r="M69" s="176" t="s">
        <v>285</v>
      </c>
      <c r="N69" s="176" t="s">
        <v>285</v>
      </c>
      <c r="O69" s="176" t="s">
        <v>285</v>
      </c>
      <c r="P69" s="176" t="s">
        <v>285</v>
      </c>
      <c r="Q69" s="176" t="s">
        <v>285</v>
      </c>
      <c r="R69" s="176" t="s">
        <v>285</v>
      </c>
      <c r="S69" s="176" t="s">
        <v>285</v>
      </c>
      <c r="T69" s="176" t="s">
        <v>285</v>
      </c>
      <c r="U69" s="176" t="s">
        <v>285</v>
      </c>
      <c r="V69" s="176" t="s">
        <v>285</v>
      </c>
      <c r="W69" s="176" t="s">
        <v>285</v>
      </c>
      <c r="X69" s="176" t="s">
        <v>285</v>
      </c>
      <c r="Y69" s="176" t="s">
        <v>285</v>
      </c>
      <c r="Z69" s="176" t="s">
        <v>285</v>
      </c>
      <c r="AA69" s="176" t="s">
        <v>285</v>
      </c>
      <c r="AB69" s="176" t="s">
        <v>285</v>
      </c>
      <c r="AC69" s="176" t="s">
        <v>285</v>
      </c>
      <c r="AD69" s="176" t="s">
        <v>285</v>
      </c>
      <c r="AE69" s="176" t="s">
        <v>285</v>
      </c>
      <c r="AF69" s="176" t="s">
        <v>285</v>
      </c>
      <c r="AG69" s="176" t="s">
        <v>285</v>
      </c>
      <c r="AH69" s="176" t="s">
        <v>285</v>
      </c>
      <c r="AI69" s="176" t="s">
        <v>285</v>
      </c>
      <c r="AJ69" s="176" t="s">
        <v>285</v>
      </c>
      <c r="AK69" s="176" t="s">
        <v>285</v>
      </c>
      <c r="AL69" s="176" t="s">
        <v>285</v>
      </c>
    </row>
    <row r="70" spans="1:53" s="85" customFormat="1" ht="62" x14ac:dyDescent="0.35">
      <c r="A70" s="173" t="s">
        <v>277</v>
      </c>
      <c r="B70" s="174" t="s">
        <v>278</v>
      </c>
      <c r="C70" s="173" t="s">
        <v>284</v>
      </c>
      <c r="D70" s="176" t="s">
        <v>285</v>
      </c>
      <c r="E70" s="176" t="s">
        <v>285</v>
      </c>
      <c r="F70" s="176" t="s">
        <v>285</v>
      </c>
      <c r="G70" s="176" t="s">
        <v>285</v>
      </c>
      <c r="H70" s="176" t="s">
        <v>285</v>
      </c>
      <c r="I70" s="176" t="s">
        <v>285</v>
      </c>
      <c r="J70" s="176" t="s">
        <v>285</v>
      </c>
      <c r="K70" s="176" t="s">
        <v>285</v>
      </c>
      <c r="L70" s="176" t="s">
        <v>285</v>
      </c>
      <c r="M70" s="176" t="s">
        <v>285</v>
      </c>
      <c r="N70" s="176" t="s">
        <v>285</v>
      </c>
      <c r="O70" s="176" t="s">
        <v>285</v>
      </c>
      <c r="P70" s="176" t="s">
        <v>285</v>
      </c>
      <c r="Q70" s="176" t="s">
        <v>285</v>
      </c>
      <c r="R70" s="176" t="s">
        <v>285</v>
      </c>
      <c r="S70" s="176" t="s">
        <v>285</v>
      </c>
      <c r="T70" s="176" t="s">
        <v>285</v>
      </c>
      <c r="U70" s="176" t="s">
        <v>285</v>
      </c>
      <c r="V70" s="176" t="s">
        <v>285</v>
      </c>
      <c r="W70" s="176" t="s">
        <v>285</v>
      </c>
      <c r="X70" s="176" t="s">
        <v>285</v>
      </c>
      <c r="Y70" s="176" t="s">
        <v>285</v>
      </c>
      <c r="Z70" s="176" t="s">
        <v>285</v>
      </c>
      <c r="AA70" s="176" t="s">
        <v>285</v>
      </c>
      <c r="AB70" s="176" t="s">
        <v>285</v>
      </c>
      <c r="AC70" s="176" t="s">
        <v>285</v>
      </c>
      <c r="AD70" s="176" t="s">
        <v>285</v>
      </c>
      <c r="AE70" s="176" t="s">
        <v>285</v>
      </c>
      <c r="AF70" s="176" t="s">
        <v>285</v>
      </c>
      <c r="AG70" s="176" t="s">
        <v>285</v>
      </c>
      <c r="AH70" s="176" t="s">
        <v>285</v>
      </c>
      <c r="AI70" s="176" t="s">
        <v>285</v>
      </c>
      <c r="AJ70" s="176" t="s">
        <v>285</v>
      </c>
      <c r="AK70" s="176" t="s">
        <v>285</v>
      </c>
      <c r="AL70" s="176" t="s">
        <v>285</v>
      </c>
    </row>
    <row r="71" spans="1:53" s="85" customFormat="1" ht="46.5" x14ac:dyDescent="0.35">
      <c r="A71" s="173" t="s">
        <v>153</v>
      </c>
      <c r="B71" s="174" t="s">
        <v>279</v>
      </c>
      <c r="C71" s="173" t="s">
        <v>284</v>
      </c>
      <c r="D71" s="176" t="s">
        <v>285</v>
      </c>
      <c r="E71" s="176" t="s">
        <v>285</v>
      </c>
      <c r="F71" s="176" t="s">
        <v>285</v>
      </c>
      <c r="G71" s="176" t="s">
        <v>285</v>
      </c>
      <c r="H71" s="176" t="s">
        <v>285</v>
      </c>
      <c r="I71" s="176" t="s">
        <v>285</v>
      </c>
      <c r="J71" s="176" t="s">
        <v>285</v>
      </c>
      <c r="K71" s="176" t="s">
        <v>285</v>
      </c>
      <c r="L71" s="176" t="s">
        <v>285</v>
      </c>
      <c r="M71" s="176" t="s">
        <v>285</v>
      </c>
      <c r="N71" s="176" t="s">
        <v>285</v>
      </c>
      <c r="O71" s="176" t="s">
        <v>285</v>
      </c>
      <c r="P71" s="176" t="s">
        <v>285</v>
      </c>
      <c r="Q71" s="176" t="s">
        <v>285</v>
      </c>
      <c r="R71" s="176" t="s">
        <v>285</v>
      </c>
      <c r="S71" s="176" t="s">
        <v>285</v>
      </c>
      <c r="T71" s="176" t="s">
        <v>285</v>
      </c>
      <c r="U71" s="176" t="s">
        <v>285</v>
      </c>
      <c r="V71" s="176" t="s">
        <v>285</v>
      </c>
      <c r="W71" s="176" t="s">
        <v>285</v>
      </c>
      <c r="X71" s="176" t="s">
        <v>285</v>
      </c>
      <c r="Y71" s="176" t="s">
        <v>285</v>
      </c>
      <c r="Z71" s="176" t="s">
        <v>285</v>
      </c>
      <c r="AA71" s="176" t="s">
        <v>285</v>
      </c>
      <c r="AB71" s="176" t="s">
        <v>285</v>
      </c>
      <c r="AC71" s="176" t="s">
        <v>285</v>
      </c>
      <c r="AD71" s="176" t="s">
        <v>285</v>
      </c>
      <c r="AE71" s="176" t="s">
        <v>285</v>
      </c>
      <c r="AF71" s="176" t="s">
        <v>285</v>
      </c>
      <c r="AG71" s="176" t="s">
        <v>285</v>
      </c>
      <c r="AH71" s="176" t="s">
        <v>285</v>
      </c>
      <c r="AI71" s="176" t="s">
        <v>285</v>
      </c>
      <c r="AJ71" s="176" t="s">
        <v>285</v>
      </c>
      <c r="AK71" s="176" t="s">
        <v>285</v>
      </c>
      <c r="AL71" s="176" t="s">
        <v>285</v>
      </c>
    </row>
    <row r="72" spans="1:53" ht="49.5" customHeight="1" x14ac:dyDescent="0.35">
      <c r="A72" s="173" t="s">
        <v>280</v>
      </c>
      <c r="B72" s="174" t="s">
        <v>281</v>
      </c>
      <c r="C72" s="173" t="s">
        <v>284</v>
      </c>
      <c r="D72" s="176" t="s">
        <v>285</v>
      </c>
      <c r="E72" s="176" t="s">
        <v>285</v>
      </c>
      <c r="F72" s="176" t="s">
        <v>285</v>
      </c>
      <c r="G72" s="176" t="s">
        <v>285</v>
      </c>
      <c r="H72" s="176" t="s">
        <v>285</v>
      </c>
      <c r="I72" s="176" t="s">
        <v>285</v>
      </c>
      <c r="J72" s="176" t="s">
        <v>285</v>
      </c>
      <c r="K72" s="176" t="s">
        <v>285</v>
      </c>
      <c r="L72" s="176" t="s">
        <v>285</v>
      </c>
      <c r="M72" s="176" t="s">
        <v>285</v>
      </c>
      <c r="N72" s="176" t="s">
        <v>285</v>
      </c>
      <c r="O72" s="176" t="s">
        <v>285</v>
      </c>
      <c r="P72" s="176" t="s">
        <v>285</v>
      </c>
      <c r="Q72" s="176" t="s">
        <v>285</v>
      </c>
      <c r="R72" s="176" t="s">
        <v>285</v>
      </c>
      <c r="S72" s="176" t="s">
        <v>285</v>
      </c>
      <c r="T72" s="176" t="s">
        <v>285</v>
      </c>
      <c r="U72" s="176" t="s">
        <v>285</v>
      </c>
      <c r="V72" s="176" t="s">
        <v>285</v>
      </c>
      <c r="W72" s="176" t="s">
        <v>285</v>
      </c>
      <c r="X72" s="176" t="s">
        <v>285</v>
      </c>
      <c r="Y72" s="176" t="s">
        <v>285</v>
      </c>
      <c r="Z72" s="176" t="s">
        <v>285</v>
      </c>
      <c r="AA72" s="176" t="s">
        <v>285</v>
      </c>
      <c r="AB72" s="176" t="s">
        <v>285</v>
      </c>
      <c r="AC72" s="176" t="s">
        <v>285</v>
      </c>
      <c r="AD72" s="176" t="s">
        <v>285</v>
      </c>
      <c r="AE72" s="176" t="s">
        <v>285</v>
      </c>
      <c r="AF72" s="176" t="s">
        <v>285</v>
      </c>
      <c r="AG72" s="176" t="s">
        <v>285</v>
      </c>
      <c r="AH72" s="176" t="s">
        <v>285</v>
      </c>
      <c r="AI72" s="176" t="s">
        <v>285</v>
      </c>
      <c r="AJ72" s="176" t="s">
        <v>285</v>
      </c>
      <c r="AK72" s="176" t="s">
        <v>285</v>
      </c>
      <c r="AL72" s="176" t="s">
        <v>285</v>
      </c>
    </row>
    <row r="73" spans="1:53" ht="35" customHeight="1" x14ac:dyDescent="0.35">
      <c r="A73" s="173" t="s">
        <v>282</v>
      </c>
      <c r="B73" s="174" t="s">
        <v>283</v>
      </c>
      <c r="C73" s="173" t="s">
        <v>284</v>
      </c>
      <c r="D73" s="176" t="s">
        <v>285</v>
      </c>
      <c r="E73" s="176" t="s">
        <v>285</v>
      </c>
      <c r="F73" s="176" t="s">
        <v>285</v>
      </c>
      <c r="G73" s="176" t="s">
        <v>285</v>
      </c>
      <c r="H73" s="176" t="s">
        <v>285</v>
      </c>
      <c r="I73" s="176" t="s">
        <v>285</v>
      </c>
      <c r="J73" s="176" t="s">
        <v>285</v>
      </c>
      <c r="K73" s="176" t="s">
        <v>285</v>
      </c>
      <c r="L73" s="176" t="s">
        <v>285</v>
      </c>
      <c r="M73" s="176" t="s">
        <v>285</v>
      </c>
      <c r="N73" s="176" t="s">
        <v>285</v>
      </c>
      <c r="O73" s="176" t="s">
        <v>285</v>
      </c>
      <c r="P73" s="176" t="s">
        <v>285</v>
      </c>
      <c r="Q73" s="176" t="s">
        <v>285</v>
      </c>
      <c r="R73" s="176" t="s">
        <v>285</v>
      </c>
      <c r="S73" s="176" t="s">
        <v>285</v>
      </c>
      <c r="T73" s="176" t="s">
        <v>285</v>
      </c>
      <c r="U73" s="176" t="s">
        <v>285</v>
      </c>
      <c r="V73" s="176" t="s">
        <v>285</v>
      </c>
      <c r="W73" s="176" t="s">
        <v>285</v>
      </c>
      <c r="X73" s="176" t="s">
        <v>285</v>
      </c>
      <c r="Y73" s="176" t="s">
        <v>285</v>
      </c>
      <c r="Z73" s="176" t="s">
        <v>285</v>
      </c>
      <c r="AA73" s="176" t="s">
        <v>285</v>
      </c>
      <c r="AB73" s="176" t="s">
        <v>285</v>
      </c>
      <c r="AC73" s="176" t="s">
        <v>285</v>
      </c>
      <c r="AD73" s="176" t="s">
        <v>285</v>
      </c>
      <c r="AE73" s="176" t="s">
        <v>285</v>
      </c>
      <c r="AF73" s="176" t="s">
        <v>285</v>
      </c>
      <c r="AG73" s="176" t="s">
        <v>285</v>
      </c>
      <c r="AH73" s="176" t="s">
        <v>285</v>
      </c>
      <c r="AI73" s="176" t="s">
        <v>285</v>
      </c>
      <c r="AJ73" s="176" t="s">
        <v>285</v>
      </c>
      <c r="AK73" s="176" t="s">
        <v>285</v>
      </c>
      <c r="AL73" s="176" t="s">
        <v>285</v>
      </c>
    </row>
    <row r="74" spans="1:53" ht="1" customHeight="1" x14ac:dyDescent="0.35">
      <c r="A74" s="226"/>
      <c r="B74" s="226"/>
      <c r="C74" s="226"/>
      <c r="D74" s="226"/>
      <c r="E74" s="226"/>
      <c r="F74" s="226"/>
      <c r="G74" s="226"/>
      <c r="H74" s="226"/>
      <c r="I74" s="226"/>
      <c r="J74" s="226"/>
      <c r="K74" s="226"/>
      <c r="L74" s="226"/>
      <c r="M74" s="226"/>
      <c r="N74" s="226"/>
      <c r="O74" s="226"/>
      <c r="P74" s="226"/>
      <c r="Q74" s="226"/>
      <c r="R74" s="226"/>
      <c r="S74" s="226"/>
      <c r="T74" s="226"/>
      <c r="U74" s="226"/>
      <c r="V74" s="226"/>
      <c r="W74" s="226"/>
      <c r="X74" s="226"/>
      <c r="Y74" s="226"/>
      <c r="Z74" s="226"/>
      <c r="AA74" s="226"/>
      <c r="AB74" s="226"/>
      <c r="AC74" s="226"/>
      <c r="AD74" s="226"/>
      <c r="AE74" s="226"/>
    </row>
    <row r="75" spans="1:53" s="150" customFormat="1" ht="100.5" customHeight="1" x14ac:dyDescent="0.35">
      <c r="A75" s="231" t="s">
        <v>375</v>
      </c>
      <c r="B75" s="231"/>
      <c r="C75" s="231"/>
      <c r="D75" s="231"/>
      <c r="E75" s="231"/>
      <c r="F75" s="231"/>
      <c r="G75" s="231"/>
      <c r="H75" s="231"/>
      <c r="I75" s="231"/>
      <c r="J75" s="231"/>
      <c r="K75" s="231"/>
      <c r="L75" s="231"/>
      <c r="M75" s="231"/>
      <c r="N75" s="231"/>
      <c r="O75" s="231"/>
      <c r="P75" s="231"/>
      <c r="Q75" s="231"/>
      <c r="R75" s="231"/>
      <c r="S75" s="231"/>
      <c r="T75" s="231"/>
      <c r="U75" s="231"/>
      <c r="V75" s="231"/>
      <c r="W75" s="231"/>
      <c r="X75" s="231"/>
      <c r="Y75" s="231"/>
      <c r="Z75" s="231"/>
      <c r="AA75" s="231"/>
      <c r="AB75" s="231"/>
      <c r="AC75" s="231"/>
      <c r="AD75" s="231"/>
      <c r="AE75" s="231"/>
      <c r="AF75" s="231"/>
      <c r="AG75" s="231"/>
      <c r="AH75" s="231"/>
      <c r="AI75" s="231"/>
      <c r="AJ75" s="231"/>
      <c r="AK75" s="231"/>
      <c r="AL75" s="231"/>
      <c r="AM75" s="193"/>
      <c r="AN75" s="193"/>
      <c r="AO75" s="193"/>
      <c r="AP75" s="193"/>
      <c r="AQ75" s="193"/>
      <c r="AR75" s="193"/>
      <c r="AS75" s="193"/>
      <c r="AT75" s="193"/>
      <c r="AU75" s="193"/>
      <c r="AV75" s="193"/>
      <c r="AW75" s="193"/>
      <c r="AX75" s="193"/>
      <c r="AY75" s="193"/>
      <c r="AZ75" s="193"/>
      <c r="BA75" s="189"/>
    </row>
    <row r="76" spans="1:53" x14ac:dyDescent="0.35">
      <c r="A76" s="228"/>
      <c r="B76" s="228"/>
      <c r="C76" s="228"/>
      <c r="D76" s="228"/>
      <c r="E76" s="228"/>
      <c r="F76" s="228"/>
      <c r="G76" s="228"/>
      <c r="H76" s="228"/>
      <c r="I76" s="228"/>
      <c r="J76" s="228"/>
      <c r="K76" s="228"/>
      <c r="L76" s="228"/>
      <c r="M76" s="228"/>
      <c r="N76" s="228"/>
      <c r="O76" s="228"/>
      <c r="P76" s="228"/>
      <c r="Q76" s="228"/>
      <c r="R76" s="228"/>
      <c r="S76" s="228"/>
      <c r="T76" s="228"/>
      <c r="U76" s="228"/>
      <c r="V76" s="228"/>
      <c r="W76" s="228"/>
      <c r="X76" s="228"/>
      <c r="Y76" s="228"/>
      <c r="Z76" s="228"/>
      <c r="AA76" s="228"/>
      <c r="AB76" s="228"/>
      <c r="AC76" s="228"/>
      <c r="AD76" s="228"/>
      <c r="AE76" s="228"/>
    </row>
    <row r="77" spans="1:53" ht="47.25" customHeight="1" x14ac:dyDescent="0.35">
      <c r="A77" s="224"/>
      <c r="B77" s="224"/>
      <c r="C77" s="224"/>
      <c r="D77" s="224"/>
      <c r="E77" s="224"/>
      <c r="F77" s="224"/>
      <c r="G77" s="224"/>
      <c r="H77" s="224"/>
      <c r="I77" s="224"/>
      <c r="J77" s="224"/>
      <c r="K77" s="224"/>
      <c r="L77" s="224"/>
      <c r="M77" s="224"/>
      <c r="N77" s="224"/>
      <c r="O77" s="224"/>
      <c r="P77" s="224"/>
      <c r="Q77" s="224"/>
      <c r="R77" s="224"/>
      <c r="S77" s="224"/>
      <c r="T77" s="224"/>
      <c r="U77" s="224"/>
      <c r="V77" s="224"/>
      <c r="W77" s="224"/>
      <c r="X77" s="224"/>
      <c r="Y77" s="224"/>
      <c r="Z77" s="224"/>
      <c r="AA77" s="224"/>
      <c r="AB77" s="224"/>
      <c r="AC77" s="224"/>
      <c r="AD77" s="224"/>
      <c r="AE77" s="224"/>
      <c r="AF77" s="79"/>
      <c r="AG77" s="79"/>
      <c r="AH77" s="79"/>
      <c r="AI77" s="79"/>
      <c r="AJ77" s="79"/>
      <c r="AK77" s="79"/>
      <c r="AL77" s="79"/>
      <c r="AM77" s="79"/>
      <c r="AN77" s="79"/>
      <c r="AO77" s="79"/>
      <c r="AP77" s="79"/>
      <c r="AQ77" s="79"/>
      <c r="AR77" s="79"/>
      <c r="AS77" s="79"/>
      <c r="AT77" s="79"/>
      <c r="AU77" s="79"/>
    </row>
    <row r="78" spans="1:53" ht="23.25" customHeight="1" x14ac:dyDescent="0.35">
      <c r="A78" s="225"/>
      <c r="B78" s="225"/>
      <c r="C78" s="225"/>
      <c r="D78" s="225"/>
      <c r="E78" s="225"/>
      <c r="F78" s="225"/>
      <c r="G78" s="225"/>
      <c r="H78" s="225"/>
      <c r="I78" s="225"/>
      <c r="J78" s="225"/>
      <c r="K78" s="225"/>
      <c r="L78" s="225"/>
      <c r="M78" s="225"/>
      <c r="N78" s="225"/>
      <c r="O78" s="225"/>
      <c r="P78" s="225"/>
      <c r="Q78" s="225"/>
      <c r="R78" s="225"/>
      <c r="S78" s="225"/>
      <c r="T78" s="225"/>
      <c r="U78" s="225"/>
      <c r="V78" s="225"/>
      <c r="W78" s="225"/>
      <c r="X78" s="225"/>
      <c r="Y78" s="225"/>
      <c r="Z78" s="225"/>
      <c r="AA78" s="225"/>
      <c r="AB78" s="225"/>
      <c r="AC78" s="225"/>
      <c r="AD78" s="225"/>
      <c r="AE78" s="225"/>
      <c r="AF78" s="76"/>
      <c r="AG78" s="76"/>
      <c r="AH78" s="76"/>
      <c r="AI78" s="76"/>
      <c r="AJ78" s="76"/>
    </row>
    <row r="89" spans="30:30" x14ac:dyDescent="0.35">
      <c r="AD89" s="77" t="s">
        <v>32</v>
      </c>
    </row>
  </sheetData>
  <mergeCells count="24">
    <mergeCell ref="AG13:AL13"/>
    <mergeCell ref="A76:AE76"/>
    <mergeCell ref="A5:AL5"/>
    <mergeCell ref="A6:AL6"/>
    <mergeCell ref="A8:AL8"/>
    <mergeCell ref="A9:AL9"/>
    <mergeCell ref="Y12:AE12"/>
    <mergeCell ref="A75:AL75"/>
    <mergeCell ref="A77:AE77"/>
    <mergeCell ref="A78:AE78"/>
    <mergeCell ref="A10:AE10"/>
    <mergeCell ref="A11:A14"/>
    <mergeCell ref="B11:B14"/>
    <mergeCell ref="C11:C14"/>
    <mergeCell ref="A74:AE74"/>
    <mergeCell ref="E13:J13"/>
    <mergeCell ref="D12:J12"/>
    <mergeCell ref="K12:Q12"/>
    <mergeCell ref="L13:Q13"/>
    <mergeCell ref="R12:X12"/>
    <mergeCell ref="S13:X13"/>
    <mergeCell ref="Z13:AE13"/>
    <mergeCell ref="D11:AL11"/>
    <mergeCell ref="AF12:AL12"/>
  </mergeCells>
  <pageMargins left="0.23622047244094491" right="0.23622047244094491" top="0.74803149606299213" bottom="0.74803149606299213" header="0.31496062992125984" footer="0.31496062992125984"/>
  <pageSetup paperSize="9" scale="41" fitToHeight="0" orientation="landscape" horizontalDpi="4294967295" verticalDpi="4294967295" r:id="rId1"/>
  <headerFooter differentFirst="1">
    <oddHeader>&amp;C&amp;P</oddHeader>
  </headerFooter>
  <rowBreaks count="1" manualBreakCount="1">
    <brk id="49" max="37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Y92"/>
  <sheetViews>
    <sheetView view="pageBreakPreview" zoomScale="70" zoomScaleNormal="100" zoomScaleSheetLayoutView="70" workbookViewId="0">
      <selection activeCell="G3" sqref="G3"/>
    </sheetView>
  </sheetViews>
  <sheetFormatPr defaultColWidth="9" defaultRowHeight="15.5" x14ac:dyDescent="0.35"/>
  <cols>
    <col min="1" max="1" width="12" style="15" customWidth="1"/>
    <col min="2" max="2" width="38.6640625" style="15" customWidth="1"/>
    <col min="3" max="3" width="15.6640625" style="15" customWidth="1"/>
    <col min="4" max="8" width="6" style="15" customWidth="1"/>
    <col min="9" max="9" width="7.1640625" style="15" customWidth="1"/>
    <col min="10" max="12" width="6" style="15" customWidth="1"/>
    <col min="13" max="14" width="6" style="1" customWidth="1"/>
    <col min="15" max="15" width="7" style="1" customWidth="1"/>
    <col min="16" max="16384" width="9" style="1"/>
  </cols>
  <sheetData>
    <row r="1" spans="1:51" x14ac:dyDescent="0.35">
      <c r="D1" s="81"/>
      <c r="E1" s="81"/>
      <c r="G1" s="81" t="s">
        <v>327</v>
      </c>
      <c r="H1" s="1"/>
      <c r="I1" s="1"/>
      <c r="J1" s="1"/>
      <c r="K1" s="1"/>
      <c r="L1" s="1"/>
    </row>
    <row r="2" spans="1:51" x14ac:dyDescent="0.35">
      <c r="D2" s="82"/>
      <c r="E2" s="82"/>
      <c r="G2" s="81" t="s">
        <v>324</v>
      </c>
      <c r="H2" s="1"/>
      <c r="I2" s="1"/>
      <c r="J2" s="1"/>
      <c r="K2" s="1"/>
      <c r="L2" s="1"/>
    </row>
    <row r="3" spans="1:51" s="22" customFormat="1" x14ac:dyDescent="0.35">
      <c r="A3" s="113"/>
      <c r="B3" s="113"/>
      <c r="C3" s="113"/>
      <c r="D3" s="82"/>
      <c r="E3" s="82"/>
      <c r="G3" s="81" t="s">
        <v>383</v>
      </c>
    </row>
    <row r="4" spans="1:51" ht="18" x14ac:dyDescent="0.4">
      <c r="K4" s="33"/>
    </row>
    <row r="5" spans="1:51" ht="15.65" customHeight="1" x14ac:dyDescent="0.35">
      <c r="A5" s="232" t="s">
        <v>114</v>
      </c>
      <c r="B5" s="232"/>
      <c r="C5" s="232"/>
      <c r="D5" s="232"/>
      <c r="E5" s="232"/>
      <c r="F5" s="232"/>
      <c r="G5" s="232"/>
      <c r="H5" s="232"/>
      <c r="I5" s="232"/>
      <c r="J5" s="232"/>
      <c r="K5" s="232"/>
      <c r="L5" s="232"/>
      <c r="M5" s="232"/>
      <c r="N5" s="232"/>
      <c r="O5" s="232"/>
    </row>
    <row r="6" spans="1:51" s="20" customFormat="1" ht="38.4" customHeight="1" x14ac:dyDescent="0.35">
      <c r="A6" s="235" t="s">
        <v>115</v>
      </c>
      <c r="B6" s="235"/>
      <c r="C6" s="235"/>
      <c r="D6" s="235"/>
      <c r="E6" s="235"/>
      <c r="F6" s="235"/>
      <c r="G6" s="235"/>
      <c r="H6" s="235"/>
      <c r="I6" s="235"/>
      <c r="J6" s="235"/>
      <c r="K6" s="235"/>
      <c r="L6" s="235"/>
      <c r="M6" s="235"/>
      <c r="N6" s="235"/>
      <c r="O6" s="235"/>
    </row>
    <row r="7" spans="1:51" s="20" customFormat="1" ht="13.25" customHeight="1" x14ac:dyDescent="0.35">
      <c r="A7" s="38"/>
      <c r="B7" s="38"/>
      <c r="C7" s="38"/>
      <c r="D7" s="38"/>
      <c r="E7" s="38"/>
      <c r="F7" s="38"/>
      <c r="G7" s="38"/>
      <c r="H7" s="38"/>
      <c r="I7" s="38"/>
      <c r="J7" s="38"/>
      <c r="K7" s="38"/>
      <c r="L7" s="15"/>
    </row>
    <row r="8" spans="1:51" ht="25.75" customHeight="1" x14ac:dyDescent="0.4">
      <c r="A8" s="234" t="s">
        <v>367</v>
      </c>
      <c r="B8" s="234"/>
      <c r="C8" s="234"/>
      <c r="D8" s="234"/>
      <c r="E8" s="234"/>
      <c r="F8" s="234"/>
      <c r="G8" s="234"/>
      <c r="H8" s="234"/>
      <c r="I8" s="234"/>
      <c r="J8" s="234"/>
      <c r="K8" s="234"/>
      <c r="L8" s="234"/>
      <c r="M8" s="234"/>
      <c r="N8" s="234"/>
      <c r="O8" s="234"/>
    </row>
    <row r="9" spans="1:51" x14ac:dyDescent="0.35">
      <c r="A9" s="198" t="s">
        <v>120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</row>
    <row r="10" spans="1:51" x14ac:dyDescent="0.35">
      <c r="D10" s="3"/>
      <c r="E10" s="3"/>
      <c r="F10" s="3"/>
      <c r="G10" s="3"/>
    </row>
    <row r="11" spans="1:51" ht="38.25" customHeight="1" x14ac:dyDescent="0.35">
      <c r="A11" s="221" t="s">
        <v>55</v>
      </c>
      <c r="B11" s="221" t="s">
        <v>17</v>
      </c>
      <c r="C11" s="221" t="s">
        <v>305</v>
      </c>
      <c r="D11" s="237" t="s">
        <v>105</v>
      </c>
      <c r="E11" s="237"/>
      <c r="F11" s="237"/>
      <c r="G11" s="237"/>
      <c r="H11" s="237"/>
      <c r="I11" s="237"/>
      <c r="J11" s="237"/>
      <c r="K11" s="237"/>
      <c r="L11" s="237"/>
      <c r="M11" s="237"/>
      <c r="N11" s="237"/>
      <c r="O11" s="237"/>
    </row>
    <row r="12" spans="1:51" ht="15.75" customHeight="1" x14ac:dyDescent="0.35">
      <c r="A12" s="221"/>
      <c r="B12" s="221"/>
      <c r="C12" s="221"/>
      <c r="D12" s="227" t="s">
        <v>200</v>
      </c>
      <c r="E12" s="227"/>
      <c r="F12" s="227"/>
      <c r="G12" s="227"/>
      <c r="H12" s="227"/>
      <c r="I12" s="227"/>
      <c r="J12" s="227" t="s">
        <v>192</v>
      </c>
      <c r="K12" s="227"/>
      <c r="L12" s="227"/>
      <c r="M12" s="227"/>
      <c r="N12" s="227"/>
      <c r="O12" s="227"/>
      <c r="X12" s="238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8"/>
      <c r="AN12" s="238"/>
      <c r="AO12" s="238"/>
      <c r="AP12" s="238"/>
      <c r="AQ12" s="238"/>
      <c r="AR12" s="238"/>
      <c r="AS12" s="238"/>
      <c r="AT12" s="238"/>
      <c r="AU12" s="238"/>
      <c r="AV12" s="238"/>
      <c r="AW12" s="238"/>
      <c r="AX12" s="238"/>
      <c r="AY12" s="238"/>
    </row>
    <row r="13" spans="1:51" x14ac:dyDescent="0.35">
      <c r="A13" s="221"/>
      <c r="B13" s="221"/>
      <c r="C13" s="221"/>
      <c r="D13" s="227"/>
      <c r="E13" s="227"/>
      <c r="F13" s="227"/>
      <c r="G13" s="227"/>
      <c r="H13" s="227"/>
      <c r="I13" s="227"/>
      <c r="J13" s="227"/>
      <c r="K13" s="227"/>
      <c r="L13" s="227"/>
      <c r="M13" s="227"/>
      <c r="N13" s="227"/>
      <c r="O13" s="227"/>
      <c r="X13" s="238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8"/>
      <c r="AN13" s="238"/>
      <c r="AO13" s="238"/>
      <c r="AP13" s="238"/>
      <c r="AQ13" s="238"/>
      <c r="AR13" s="238"/>
      <c r="AS13" s="238"/>
      <c r="AT13" s="238"/>
      <c r="AU13" s="238"/>
      <c r="AV13" s="238"/>
      <c r="AW13" s="238"/>
      <c r="AX13" s="238"/>
      <c r="AY13" s="238"/>
    </row>
    <row r="14" spans="1:51" ht="39" customHeight="1" x14ac:dyDescent="0.35">
      <c r="A14" s="221"/>
      <c r="B14" s="221"/>
      <c r="C14" s="221"/>
      <c r="D14" s="227" t="s">
        <v>112</v>
      </c>
      <c r="E14" s="227"/>
      <c r="F14" s="227"/>
      <c r="G14" s="227"/>
      <c r="H14" s="227"/>
      <c r="I14" s="227"/>
      <c r="J14" s="227" t="s">
        <v>112</v>
      </c>
      <c r="K14" s="227"/>
      <c r="L14" s="227"/>
      <c r="M14" s="227"/>
      <c r="N14" s="227"/>
      <c r="O14" s="227"/>
      <c r="X14" s="239"/>
      <c r="Y14" s="239"/>
      <c r="Z14" s="239"/>
      <c r="AA14" s="239"/>
      <c r="AB14" s="239"/>
      <c r="AC14" s="239"/>
      <c r="AD14" s="239"/>
      <c r="AE14" s="239"/>
      <c r="AF14" s="239"/>
      <c r="AG14" s="239"/>
      <c r="AH14" s="239"/>
      <c r="AI14" s="239"/>
      <c r="AJ14" s="239"/>
      <c r="AK14" s="239"/>
      <c r="AL14" s="239"/>
      <c r="AM14" s="239"/>
      <c r="AN14" s="239"/>
      <c r="AO14" s="239"/>
      <c r="AP14" s="239"/>
      <c r="AQ14" s="239"/>
      <c r="AR14" s="239"/>
      <c r="AS14" s="240"/>
      <c r="AT14" s="240"/>
      <c r="AU14" s="240"/>
      <c r="AV14" s="240"/>
      <c r="AW14" s="240"/>
      <c r="AX14" s="240"/>
      <c r="AY14" s="240"/>
    </row>
    <row r="15" spans="1:51" ht="83" customHeight="1" x14ac:dyDescent="0.35">
      <c r="A15" s="221"/>
      <c r="B15" s="221"/>
      <c r="C15" s="221"/>
      <c r="D15" s="14" t="s">
        <v>31</v>
      </c>
      <c r="E15" s="14" t="s">
        <v>201</v>
      </c>
      <c r="F15" s="14" t="s">
        <v>202</v>
      </c>
      <c r="G15" s="147" t="s">
        <v>203</v>
      </c>
      <c r="H15" s="14" t="s">
        <v>204</v>
      </c>
      <c r="I15" s="171" t="s">
        <v>356</v>
      </c>
      <c r="J15" s="14" t="s">
        <v>31</v>
      </c>
      <c r="K15" s="14" t="s">
        <v>201</v>
      </c>
      <c r="L15" s="14" t="s">
        <v>202</v>
      </c>
      <c r="M15" s="147" t="s">
        <v>203</v>
      </c>
      <c r="N15" s="14" t="s">
        <v>204</v>
      </c>
      <c r="O15" s="171" t="s">
        <v>356</v>
      </c>
      <c r="X15" s="12"/>
      <c r="Y15" s="12"/>
      <c r="Z15" s="12"/>
      <c r="AA15" s="7"/>
      <c r="AB15" s="7"/>
      <c r="AC15" s="7"/>
      <c r="AD15" s="12"/>
      <c r="AE15" s="12"/>
      <c r="AF15" s="12"/>
      <c r="AG15" s="12"/>
      <c r="AH15" s="7"/>
      <c r="AI15" s="7"/>
      <c r="AJ15" s="7"/>
      <c r="AK15" s="12"/>
      <c r="AL15" s="12"/>
      <c r="AM15" s="12"/>
      <c r="AN15" s="12"/>
      <c r="AO15" s="7"/>
      <c r="AP15" s="7"/>
      <c r="AQ15" s="7"/>
      <c r="AR15" s="12"/>
      <c r="AS15" s="12"/>
      <c r="AT15" s="12"/>
      <c r="AU15" s="12"/>
      <c r="AV15" s="7"/>
      <c r="AW15" s="7"/>
      <c r="AX15" s="7"/>
      <c r="AY15" s="12"/>
    </row>
    <row r="16" spans="1:51" x14ac:dyDescent="0.35">
      <c r="A16" s="151">
        <v>1</v>
      </c>
      <c r="B16" s="151">
        <v>2</v>
      </c>
      <c r="C16" s="151">
        <v>3</v>
      </c>
      <c r="D16" s="19" t="s">
        <v>60</v>
      </c>
      <c r="E16" s="19" t="s">
        <v>61</v>
      </c>
      <c r="F16" s="19" t="s">
        <v>62</v>
      </c>
      <c r="G16" s="19" t="s">
        <v>63</v>
      </c>
      <c r="H16" s="19" t="s">
        <v>64</v>
      </c>
      <c r="I16" s="19" t="s">
        <v>65</v>
      </c>
      <c r="J16" s="19" t="s">
        <v>67</v>
      </c>
      <c r="K16" s="19" t="s">
        <v>68</v>
      </c>
      <c r="L16" s="19" t="s">
        <v>69</v>
      </c>
      <c r="M16" s="19" t="s">
        <v>70</v>
      </c>
      <c r="N16" s="19" t="s">
        <v>71</v>
      </c>
      <c r="O16" s="19" t="s">
        <v>72</v>
      </c>
      <c r="X16" s="6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</row>
    <row r="17" spans="1:51" s="22" customFormat="1" ht="31" x14ac:dyDescent="0.35">
      <c r="A17" s="173" t="s">
        <v>206</v>
      </c>
      <c r="B17" s="174" t="s">
        <v>207</v>
      </c>
      <c r="C17" s="173" t="s">
        <v>284</v>
      </c>
      <c r="D17" s="183">
        <f t="shared" ref="D17:O17" si="0">D19</f>
        <v>0</v>
      </c>
      <c r="E17" s="183" t="str">
        <f t="shared" si="0"/>
        <v>нд</v>
      </c>
      <c r="F17" s="183" t="str">
        <f t="shared" si="0"/>
        <v>нд</v>
      </c>
      <c r="G17" s="184">
        <f t="shared" si="0"/>
        <v>3.605</v>
      </c>
      <c r="H17" s="183" t="str">
        <f t="shared" si="0"/>
        <v>нд</v>
      </c>
      <c r="I17" s="183" t="str">
        <f t="shared" si="0"/>
        <v>нд</v>
      </c>
      <c r="J17" s="183">
        <f t="shared" si="0"/>
        <v>0</v>
      </c>
      <c r="K17" s="183" t="str">
        <f t="shared" si="0"/>
        <v>нд</v>
      </c>
      <c r="L17" s="183" t="str">
        <f t="shared" si="0"/>
        <v>нд</v>
      </c>
      <c r="M17" s="184">
        <f t="shared" si="0"/>
        <v>3.55</v>
      </c>
      <c r="N17" s="183" t="str">
        <f t="shared" si="0"/>
        <v>нд</v>
      </c>
      <c r="O17" s="183" t="str">
        <f t="shared" si="0"/>
        <v>нд</v>
      </c>
      <c r="X17" s="6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</row>
    <row r="18" spans="1:51" s="22" customFormat="1" ht="31.75" customHeight="1" x14ac:dyDescent="0.35">
      <c r="A18" s="173" t="s">
        <v>208</v>
      </c>
      <c r="B18" s="174" t="s">
        <v>209</v>
      </c>
      <c r="C18" s="173" t="s">
        <v>284</v>
      </c>
      <c r="D18" s="185" t="s">
        <v>285</v>
      </c>
      <c r="E18" s="186" t="s">
        <v>285</v>
      </c>
      <c r="F18" s="186" t="s">
        <v>285</v>
      </c>
      <c r="G18" s="187" t="s">
        <v>285</v>
      </c>
      <c r="H18" s="186" t="s">
        <v>285</v>
      </c>
      <c r="I18" s="185" t="s">
        <v>285</v>
      </c>
      <c r="J18" s="185" t="s">
        <v>285</v>
      </c>
      <c r="K18" s="186" t="s">
        <v>285</v>
      </c>
      <c r="L18" s="186" t="s">
        <v>285</v>
      </c>
      <c r="M18" s="187" t="s">
        <v>285</v>
      </c>
      <c r="N18" s="186" t="s">
        <v>285</v>
      </c>
      <c r="O18" s="185" t="s">
        <v>285</v>
      </c>
      <c r="X18" s="6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</row>
    <row r="19" spans="1:51" s="22" customFormat="1" ht="31" x14ac:dyDescent="0.35">
      <c r="A19" s="173" t="s">
        <v>210</v>
      </c>
      <c r="B19" s="174" t="s">
        <v>211</v>
      </c>
      <c r="C19" s="173" t="s">
        <v>284</v>
      </c>
      <c r="D19" s="183">
        <f t="shared" ref="D19:O19" si="1">D24</f>
        <v>0</v>
      </c>
      <c r="E19" s="183" t="str">
        <f t="shared" si="1"/>
        <v>нд</v>
      </c>
      <c r="F19" s="183" t="str">
        <f t="shared" si="1"/>
        <v>нд</v>
      </c>
      <c r="G19" s="184">
        <f t="shared" si="1"/>
        <v>3.605</v>
      </c>
      <c r="H19" s="183" t="str">
        <f t="shared" si="1"/>
        <v>нд</v>
      </c>
      <c r="I19" s="183" t="str">
        <f t="shared" si="1"/>
        <v>нд</v>
      </c>
      <c r="J19" s="183">
        <f t="shared" si="1"/>
        <v>0</v>
      </c>
      <c r="K19" s="183" t="str">
        <f t="shared" si="1"/>
        <v>нд</v>
      </c>
      <c r="L19" s="183" t="str">
        <f t="shared" si="1"/>
        <v>нд</v>
      </c>
      <c r="M19" s="184">
        <f t="shared" si="1"/>
        <v>3.55</v>
      </c>
      <c r="N19" s="183" t="str">
        <f t="shared" si="1"/>
        <v>нд</v>
      </c>
      <c r="O19" s="183" t="str">
        <f t="shared" si="1"/>
        <v>нд</v>
      </c>
      <c r="X19" s="6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</row>
    <row r="20" spans="1:51" s="22" customFormat="1" ht="62" x14ac:dyDescent="0.35">
      <c r="A20" s="173" t="s">
        <v>212</v>
      </c>
      <c r="B20" s="174" t="s">
        <v>213</v>
      </c>
      <c r="C20" s="173" t="s">
        <v>284</v>
      </c>
      <c r="D20" s="185" t="s">
        <v>285</v>
      </c>
      <c r="E20" s="185" t="s">
        <v>285</v>
      </c>
      <c r="F20" s="185" t="s">
        <v>285</v>
      </c>
      <c r="G20" s="185" t="s">
        <v>285</v>
      </c>
      <c r="H20" s="185" t="s">
        <v>285</v>
      </c>
      <c r="I20" s="185" t="s">
        <v>285</v>
      </c>
      <c r="J20" s="185" t="s">
        <v>285</v>
      </c>
      <c r="K20" s="185" t="s">
        <v>285</v>
      </c>
      <c r="L20" s="185" t="s">
        <v>285</v>
      </c>
      <c r="M20" s="185" t="s">
        <v>285</v>
      </c>
      <c r="N20" s="185" t="s">
        <v>285</v>
      </c>
      <c r="O20" s="185" t="s">
        <v>285</v>
      </c>
      <c r="X20" s="6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</row>
    <row r="21" spans="1:51" s="22" customFormat="1" ht="31" x14ac:dyDescent="0.35">
      <c r="A21" s="173" t="s">
        <v>214</v>
      </c>
      <c r="B21" s="174" t="s">
        <v>215</v>
      </c>
      <c r="C21" s="173" t="s">
        <v>284</v>
      </c>
      <c r="D21" s="185" t="s">
        <v>285</v>
      </c>
      <c r="E21" s="185" t="s">
        <v>285</v>
      </c>
      <c r="F21" s="185" t="s">
        <v>285</v>
      </c>
      <c r="G21" s="185" t="s">
        <v>285</v>
      </c>
      <c r="H21" s="185" t="s">
        <v>285</v>
      </c>
      <c r="I21" s="185" t="s">
        <v>285</v>
      </c>
      <c r="J21" s="185" t="s">
        <v>285</v>
      </c>
      <c r="K21" s="185" t="s">
        <v>285</v>
      </c>
      <c r="L21" s="185" t="s">
        <v>285</v>
      </c>
      <c r="M21" s="185" t="s">
        <v>285</v>
      </c>
      <c r="N21" s="185" t="s">
        <v>285</v>
      </c>
      <c r="O21" s="185" t="s">
        <v>285</v>
      </c>
      <c r="X21" s="6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</row>
    <row r="22" spans="1:51" s="22" customFormat="1" ht="46.5" x14ac:dyDescent="0.35">
      <c r="A22" s="173" t="s">
        <v>216</v>
      </c>
      <c r="B22" s="174" t="s">
        <v>217</v>
      </c>
      <c r="C22" s="173" t="s">
        <v>284</v>
      </c>
      <c r="D22" s="185" t="s">
        <v>285</v>
      </c>
      <c r="E22" s="185" t="s">
        <v>285</v>
      </c>
      <c r="F22" s="185" t="s">
        <v>285</v>
      </c>
      <c r="G22" s="185" t="s">
        <v>285</v>
      </c>
      <c r="H22" s="185" t="s">
        <v>285</v>
      </c>
      <c r="I22" s="185" t="s">
        <v>285</v>
      </c>
      <c r="J22" s="185" t="s">
        <v>285</v>
      </c>
      <c r="K22" s="185" t="s">
        <v>285</v>
      </c>
      <c r="L22" s="185" t="s">
        <v>285</v>
      </c>
      <c r="M22" s="185" t="s">
        <v>285</v>
      </c>
      <c r="N22" s="185" t="s">
        <v>285</v>
      </c>
      <c r="O22" s="185" t="s">
        <v>285</v>
      </c>
      <c r="X22" s="6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</row>
    <row r="23" spans="1:51" s="22" customFormat="1" ht="31.75" customHeight="1" x14ac:dyDescent="0.35">
      <c r="A23" s="173" t="s">
        <v>218</v>
      </c>
      <c r="B23" s="174" t="s">
        <v>219</v>
      </c>
      <c r="C23" s="173" t="s">
        <v>284</v>
      </c>
      <c r="D23" s="185" t="s">
        <v>285</v>
      </c>
      <c r="E23" s="185" t="s">
        <v>285</v>
      </c>
      <c r="F23" s="185" t="s">
        <v>285</v>
      </c>
      <c r="G23" s="185" t="s">
        <v>285</v>
      </c>
      <c r="H23" s="185" t="s">
        <v>285</v>
      </c>
      <c r="I23" s="185" t="s">
        <v>285</v>
      </c>
      <c r="J23" s="185" t="s">
        <v>285</v>
      </c>
      <c r="K23" s="185" t="s">
        <v>285</v>
      </c>
      <c r="L23" s="185" t="s">
        <v>285</v>
      </c>
      <c r="M23" s="185" t="s">
        <v>285</v>
      </c>
      <c r="N23" s="185" t="s">
        <v>285</v>
      </c>
      <c r="O23" s="185" t="s">
        <v>285</v>
      </c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</row>
    <row r="24" spans="1:51" s="22" customFormat="1" ht="31.75" customHeight="1" x14ac:dyDescent="0.35">
      <c r="A24" s="173" t="s">
        <v>220</v>
      </c>
      <c r="B24" s="174" t="s">
        <v>195</v>
      </c>
      <c r="C24" s="173" t="s">
        <v>284</v>
      </c>
      <c r="D24" s="183">
        <v>0</v>
      </c>
      <c r="E24" s="185" t="s">
        <v>285</v>
      </c>
      <c r="F24" s="185" t="s">
        <v>285</v>
      </c>
      <c r="G24" s="184">
        <f>G45</f>
        <v>3.605</v>
      </c>
      <c r="H24" s="185" t="str">
        <f>H45</f>
        <v>нд</v>
      </c>
      <c r="I24" s="183" t="str">
        <f>I45</f>
        <v>нд</v>
      </c>
      <c r="J24" s="183">
        <v>0</v>
      </c>
      <c r="K24" s="185" t="s">
        <v>285</v>
      </c>
      <c r="L24" s="185" t="s">
        <v>285</v>
      </c>
      <c r="M24" s="184">
        <f>M45</f>
        <v>3.55</v>
      </c>
      <c r="N24" s="185" t="str">
        <f>N45</f>
        <v>нд</v>
      </c>
      <c r="O24" s="183" t="str">
        <f>O45</f>
        <v>нд</v>
      </c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</row>
    <row r="25" spans="1:51" s="22" customFormat="1" ht="31" x14ac:dyDescent="0.35">
      <c r="A25" s="173" t="s">
        <v>127</v>
      </c>
      <c r="B25" s="174" t="s">
        <v>221</v>
      </c>
      <c r="C25" s="173" t="s">
        <v>284</v>
      </c>
      <c r="D25" s="185" t="s">
        <v>285</v>
      </c>
      <c r="E25" s="185" t="s">
        <v>285</v>
      </c>
      <c r="F25" s="185" t="s">
        <v>285</v>
      </c>
      <c r="G25" s="185" t="s">
        <v>285</v>
      </c>
      <c r="H25" s="185" t="s">
        <v>285</v>
      </c>
      <c r="I25" s="185" t="s">
        <v>285</v>
      </c>
      <c r="J25" s="185" t="s">
        <v>285</v>
      </c>
      <c r="K25" s="185" t="s">
        <v>285</v>
      </c>
      <c r="L25" s="185" t="s">
        <v>285</v>
      </c>
      <c r="M25" s="185" t="s">
        <v>285</v>
      </c>
      <c r="N25" s="185" t="s">
        <v>285</v>
      </c>
      <c r="O25" s="185" t="s">
        <v>285</v>
      </c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</row>
    <row r="26" spans="1:51" s="22" customFormat="1" ht="46.5" x14ac:dyDescent="0.35">
      <c r="A26" s="173" t="s">
        <v>128</v>
      </c>
      <c r="B26" s="174" t="s">
        <v>222</v>
      </c>
      <c r="C26" s="173" t="s">
        <v>284</v>
      </c>
      <c r="D26" s="185" t="s">
        <v>285</v>
      </c>
      <c r="E26" s="185" t="s">
        <v>285</v>
      </c>
      <c r="F26" s="185" t="s">
        <v>285</v>
      </c>
      <c r="G26" s="185" t="s">
        <v>285</v>
      </c>
      <c r="H26" s="185" t="s">
        <v>285</v>
      </c>
      <c r="I26" s="185" t="s">
        <v>285</v>
      </c>
      <c r="J26" s="185" t="s">
        <v>285</v>
      </c>
      <c r="K26" s="185" t="s">
        <v>285</v>
      </c>
      <c r="L26" s="185" t="s">
        <v>285</v>
      </c>
      <c r="M26" s="185" t="s">
        <v>285</v>
      </c>
      <c r="N26" s="185" t="s">
        <v>285</v>
      </c>
      <c r="O26" s="185" t="s">
        <v>285</v>
      </c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</row>
    <row r="27" spans="1:51" s="22" customFormat="1" ht="62" x14ac:dyDescent="0.35">
      <c r="A27" s="173" t="s">
        <v>142</v>
      </c>
      <c r="B27" s="174" t="s">
        <v>223</v>
      </c>
      <c r="C27" s="173" t="s">
        <v>284</v>
      </c>
      <c r="D27" s="185" t="s">
        <v>285</v>
      </c>
      <c r="E27" s="185" t="s">
        <v>285</v>
      </c>
      <c r="F27" s="185" t="s">
        <v>285</v>
      </c>
      <c r="G27" s="185" t="s">
        <v>285</v>
      </c>
      <c r="H27" s="185" t="s">
        <v>285</v>
      </c>
      <c r="I27" s="185" t="s">
        <v>285</v>
      </c>
      <c r="J27" s="185" t="s">
        <v>285</v>
      </c>
      <c r="K27" s="185" t="s">
        <v>285</v>
      </c>
      <c r="L27" s="185" t="s">
        <v>285</v>
      </c>
      <c r="M27" s="185" t="s">
        <v>285</v>
      </c>
      <c r="N27" s="185" t="s">
        <v>285</v>
      </c>
      <c r="O27" s="185" t="s">
        <v>285</v>
      </c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6"/>
    </row>
    <row r="28" spans="1:51" s="22" customFormat="1" ht="62" x14ac:dyDescent="0.35">
      <c r="A28" s="173" t="s">
        <v>224</v>
      </c>
      <c r="B28" s="174" t="s">
        <v>225</v>
      </c>
      <c r="C28" s="173" t="s">
        <v>284</v>
      </c>
      <c r="D28" s="185" t="s">
        <v>285</v>
      </c>
      <c r="E28" s="185" t="s">
        <v>285</v>
      </c>
      <c r="F28" s="185" t="s">
        <v>285</v>
      </c>
      <c r="G28" s="185" t="s">
        <v>285</v>
      </c>
      <c r="H28" s="185" t="s">
        <v>285</v>
      </c>
      <c r="I28" s="185" t="s">
        <v>285</v>
      </c>
      <c r="J28" s="185" t="s">
        <v>285</v>
      </c>
      <c r="K28" s="185" t="s">
        <v>285</v>
      </c>
      <c r="L28" s="185" t="s">
        <v>285</v>
      </c>
      <c r="M28" s="185" t="s">
        <v>285</v>
      </c>
      <c r="N28" s="185" t="s">
        <v>285</v>
      </c>
      <c r="O28" s="185" t="s">
        <v>285</v>
      </c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6"/>
    </row>
    <row r="29" spans="1:51" s="22" customFormat="1" ht="62" x14ac:dyDescent="0.35">
      <c r="A29" s="173" t="s">
        <v>226</v>
      </c>
      <c r="B29" s="174" t="s">
        <v>227</v>
      </c>
      <c r="C29" s="173" t="s">
        <v>284</v>
      </c>
      <c r="D29" s="185" t="s">
        <v>285</v>
      </c>
      <c r="E29" s="185" t="s">
        <v>285</v>
      </c>
      <c r="F29" s="185" t="s">
        <v>285</v>
      </c>
      <c r="G29" s="185" t="s">
        <v>285</v>
      </c>
      <c r="H29" s="185" t="s">
        <v>285</v>
      </c>
      <c r="I29" s="185" t="s">
        <v>285</v>
      </c>
      <c r="J29" s="185" t="s">
        <v>285</v>
      </c>
      <c r="K29" s="185" t="s">
        <v>285</v>
      </c>
      <c r="L29" s="185" t="s">
        <v>285</v>
      </c>
      <c r="M29" s="185" t="s">
        <v>285</v>
      </c>
      <c r="N29" s="185" t="s">
        <v>285</v>
      </c>
      <c r="O29" s="185" t="s">
        <v>285</v>
      </c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</row>
    <row r="30" spans="1:51" s="22" customFormat="1" ht="46.5" x14ac:dyDescent="0.35">
      <c r="A30" s="173" t="s">
        <v>129</v>
      </c>
      <c r="B30" s="174" t="s">
        <v>228</v>
      </c>
      <c r="C30" s="173" t="s">
        <v>284</v>
      </c>
      <c r="D30" s="185" t="s">
        <v>285</v>
      </c>
      <c r="E30" s="185" t="s">
        <v>285</v>
      </c>
      <c r="F30" s="185" t="s">
        <v>285</v>
      </c>
      <c r="G30" s="185" t="s">
        <v>285</v>
      </c>
      <c r="H30" s="185" t="s">
        <v>285</v>
      </c>
      <c r="I30" s="185" t="s">
        <v>285</v>
      </c>
      <c r="J30" s="185" t="s">
        <v>285</v>
      </c>
      <c r="K30" s="185" t="s">
        <v>285</v>
      </c>
      <c r="L30" s="185" t="s">
        <v>285</v>
      </c>
      <c r="M30" s="185" t="s">
        <v>285</v>
      </c>
      <c r="N30" s="185" t="s">
        <v>285</v>
      </c>
      <c r="O30" s="185" t="s">
        <v>285</v>
      </c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</row>
    <row r="31" spans="1:51" s="22" customFormat="1" ht="77.5" x14ac:dyDescent="0.35">
      <c r="A31" s="173" t="s">
        <v>229</v>
      </c>
      <c r="B31" s="174" t="s">
        <v>230</v>
      </c>
      <c r="C31" s="173" t="s">
        <v>284</v>
      </c>
      <c r="D31" s="185" t="s">
        <v>285</v>
      </c>
      <c r="E31" s="185" t="s">
        <v>285</v>
      </c>
      <c r="F31" s="185" t="s">
        <v>285</v>
      </c>
      <c r="G31" s="185" t="s">
        <v>285</v>
      </c>
      <c r="H31" s="185" t="s">
        <v>285</v>
      </c>
      <c r="I31" s="185" t="s">
        <v>285</v>
      </c>
      <c r="J31" s="185" t="s">
        <v>285</v>
      </c>
      <c r="K31" s="185" t="s">
        <v>285</v>
      </c>
      <c r="L31" s="185" t="s">
        <v>285</v>
      </c>
      <c r="M31" s="185" t="s">
        <v>285</v>
      </c>
      <c r="N31" s="185" t="s">
        <v>285</v>
      </c>
      <c r="O31" s="185" t="s">
        <v>285</v>
      </c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</row>
    <row r="32" spans="1:51" s="22" customFormat="1" ht="46.5" x14ac:dyDescent="0.35">
      <c r="A32" s="173" t="s">
        <v>231</v>
      </c>
      <c r="B32" s="174" t="s">
        <v>232</v>
      </c>
      <c r="C32" s="173" t="s">
        <v>284</v>
      </c>
      <c r="D32" s="185" t="s">
        <v>285</v>
      </c>
      <c r="E32" s="185" t="s">
        <v>285</v>
      </c>
      <c r="F32" s="185" t="s">
        <v>285</v>
      </c>
      <c r="G32" s="185" t="s">
        <v>285</v>
      </c>
      <c r="H32" s="185" t="s">
        <v>285</v>
      </c>
      <c r="I32" s="185" t="s">
        <v>285</v>
      </c>
      <c r="J32" s="185" t="s">
        <v>285</v>
      </c>
      <c r="K32" s="185" t="s">
        <v>285</v>
      </c>
      <c r="L32" s="185" t="s">
        <v>285</v>
      </c>
      <c r="M32" s="185" t="s">
        <v>285</v>
      </c>
      <c r="N32" s="185" t="s">
        <v>285</v>
      </c>
      <c r="O32" s="185" t="s">
        <v>285</v>
      </c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</row>
    <row r="33" spans="1:51" s="22" customFormat="1" ht="46.5" x14ac:dyDescent="0.35">
      <c r="A33" s="173" t="s">
        <v>130</v>
      </c>
      <c r="B33" s="174" t="s">
        <v>233</v>
      </c>
      <c r="C33" s="173" t="s">
        <v>284</v>
      </c>
      <c r="D33" s="185" t="s">
        <v>285</v>
      </c>
      <c r="E33" s="185" t="s">
        <v>285</v>
      </c>
      <c r="F33" s="185" t="s">
        <v>285</v>
      </c>
      <c r="G33" s="185" t="s">
        <v>285</v>
      </c>
      <c r="H33" s="185" t="s">
        <v>285</v>
      </c>
      <c r="I33" s="185" t="s">
        <v>285</v>
      </c>
      <c r="J33" s="185" t="s">
        <v>285</v>
      </c>
      <c r="K33" s="185" t="s">
        <v>285</v>
      </c>
      <c r="L33" s="185" t="s">
        <v>285</v>
      </c>
      <c r="M33" s="185" t="s">
        <v>285</v>
      </c>
      <c r="N33" s="185" t="s">
        <v>285</v>
      </c>
      <c r="O33" s="185" t="s">
        <v>285</v>
      </c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</row>
    <row r="34" spans="1:51" s="22" customFormat="1" ht="31" x14ac:dyDescent="0.35">
      <c r="A34" s="173" t="s">
        <v>143</v>
      </c>
      <c r="B34" s="174" t="s">
        <v>234</v>
      </c>
      <c r="C34" s="173" t="s">
        <v>284</v>
      </c>
      <c r="D34" s="185" t="s">
        <v>285</v>
      </c>
      <c r="E34" s="185" t="s">
        <v>285</v>
      </c>
      <c r="F34" s="185" t="s">
        <v>285</v>
      </c>
      <c r="G34" s="185" t="s">
        <v>285</v>
      </c>
      <c r="H34" s="185" t="s">
        <v>285</v>
      </c>
      <c r="I34" s="185" t="s">
        <v>285</v>
      </c>
      <c r="J34" s="185" t="s">
        <v>285</v>
      </c>
      <c r="K34" s="185" t="s">
        <v>285</v>
      </c>
      <c r="L34" s="185" t="s">
        <v>285</v>
      </c>
      <c r="M34" s="185" t="s">
        <v>285</v>
      </c>
      <c r="N34" s="185" t="s">
        <v>285</v>
      </c>
      <c r="O34" s="185" t="s">
        <v>285</v>
      </c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</row>
    <row r="35" spans="1:51" s="22" customFormat="1" ht="108.5" x14ac:dyDescent="0.35">
      <c r="A35" s="173" t="s">
        <v>143</v>
      </c>
      <c r="B35" s="174" t="s">
        <v>235</v>
      </c>
      <c r="C35" s="173" t="s">
        <v>284</v>
      </c>
      <c r="D35" s="185" t="s">
        <v>285</v>
      </c>
      <c r="E35" s="185" t="s">
        <v>285</v>
      </c>
      <c r="F35" s="185" t="s">
        <v>285</v>
      </c>
      <c r="G35" s="185" t="s">
        <v>285</v>
      </c>
      <c r="H35" s="185" t="s">
        <v>285</v>
      </c>
      <c r="I35" s="185" t="s">
        <v>285</v>
      </c>
      <c r="J35" s="185" t="s">
        <v>285</v>
      </c>
      <c r="K35" s="185" t="s">
        <v>285</v>
      </c>
      <c r="L35" s="185" t="s">
        <v>285</v>
      </c>
      <c r="M35" s="185" t="s">
        <v>285</v>
      </c>
      <c r="N35" s="185" t="s">
        <v>285</v>
      </c>
      <c r="O35" s="185" t="s">
        <v>285</v>
      </c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</row>
    <row r="36" spans="1:51" s="22" customFormat="1" ht="93" x14ac:dyDescent="0.35">
      <c r="A36" s="173" t="s">
        <v>143</v>
      </c>
      <c r="B36" s="174" t="s">
        <v>236</v>
      </c>
      <c r="C36" s="173" t="s">
        <v>284</v>
      </c>
      <c r="D36" s="185" t="s">
        <v>285</v>
      </c>
      <c r="E36" s="185" t="s">
        <v>285</v>
      </c>
      <c r="F36" s="185" t="s">
        <v>285</v>
      </c>
      <c r="G36" s="185" t="s">
        <v>285</v>
      </c>
      <c r="H36" s="185" t="s">
        <v>285</v>
      </c>
      <c r="I36" s="185" t="s">
        <v>285</v>
      </c>
      <c r="J36" s="185" t="s">
        <v>285</v>
      </c>
      <c r="K36" s="185" t="s">
        <v>285</v>
      </c>
      <c r="L36" s="185" t="s">
        <v>285</v>
      </c>
      <c r="M36" s="185" t="s">
        <v>285</v>
      </c>
      <c r="N36" s="185" t="s">
        <v>285</v>
      </c>
      <c r="O36" s="185" t="s">
        <v>285</v>
      </c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</row>
    <row r="37" spans="1:51" s="22" customFormat="1" ht="93" x14ac:dyDescent="0.35">
      <c r="A37" s="173" t="s">
        <v>143</v>
      </c>
      <c r="B37" s="174" t="s">
        <v>237</v>
      </c>
      <c r="C37" s="173" t="s">
        <v>284</v>
      </c>
      <c r="D37" s="185" t="s">
        <v>285</v>
      </c>
      <c r="E37" s="185" t="s">
        <v>285</v>
      </c>
      <c r="F37" s="185" t="s">
        <v>285</v>
      </c>
      <c r="G37" s="185" t="s">
        <v>285</v>
      </c>
      <c r="H37" s="185" t="s">
        <v>285</v>
      </c>
      <c r="I37" s="185" t="s">
        <v>285</v>
      </c>
      <c r="J37" s="185" t="s">
        <v>285</v>
      </c>
      <c r="K37" s="185" t="s">
        <v>285</v>
      </c>
      <c r="L37" s="185" t="s">
        <v>285</v>
      </c>
      <c r="M37" s="185" t="s">
        <v>285</v>
      </c>
      <c r="N37" s="185" t="s">
        <v>285</v>
      </c>
      <c r="O37" s="185" t="s">
        <v>285</v>
      </c>
      <c r="X37" s="6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</row>
    <row r="38" spans="1:51" s="22" customFormat="1" ht="31" x14ac:dyDescent="0.35">
      <c r="A38" s="173" t="s">
        <v>144</v>
      </c>
      <c r="B38" s="174" t="s">
        <v>234</v>
      </c>
      <c r="C38" s="173" t="s">
        <v>284</v>
      </c>
      <c r="D38" s="185" t="s">
        <v>285</v>
      </c>
      <c r="E38" s="185" t="s">
        <v>285</v>
      </c>
      <c r="F38" s="185" t="s">
        <v>285</v>
      </c>
      <c r="G38" s="185" t="s">
        <v>285</v>
      </c>
      <c r="H38" s="185" t="s">
        <v>285</v>
      </c>
      <c r="I38" s="185" t="s">
        <v>285</v>
      </c>
      <c r="J38" s="185" t="s">
        <v>285</v>
      </c>
      <c r="K38" s="185" t="s">
        <v>285</v>
      </c>
      <c r="L38" s="185" t="s">
        <v>285</v>
      </c>
      <c r="M38" s="185" t="s">
        <v>285</v>
      </c>
      <c r="N38" s="185" t="s">
        <v>285</v>
      </c>
      <c r="O38" s="185" t="s">
        <v>285</v>
      </c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</row>
    <row r="39" spans="1:51" s="22" customFormat="1" ht="108.5" x14ac:dyDescent="0.35">
      <c r="A39" s="173" t="s">
        <v>144</v>
      </c>
      <c r="B39" s="174" t="s">
        <v>235</v>
      </c>
      <c r="C39" s="173" t="s">
        <v>284</v>
      </c>
      <c r="D39" s="185" t="s">
        <v>285</v>
      </c>
      <c r="E39" s="185" t="s">
        <v>285</v>
      </c>
      <c r="F39" s="185" t="s">
        <v>285</v>
      </c>
      <c r="G39" s="185" t="s">
        <v>285</v>
      </c>
      <c r="H39" s="185" t="s">
        <v>285</v>
      </c>
      <c r="I39" s="185" t="s">
        <v>285</v>
      </c>
      <c r="J39" s="185" t="s">
        <v>285</v>
      </c>
      <c r="K39" s="185" t="s">
        <v>285</v>
      </c>
      <c r="L39" s="185" t="s">
        <v>285</v>
      </c>
      <c r="M39" s="185" t="s">
        <v>285</v>
      </c>
      <c r="N39" s="185" t="s">
        <v>285</v>
      </c>
      <c r="O39" s="185" t="s">
        <v>285</v>
      </c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</row>
    <row r="40" spans="1:51" s="22" customFormat="1" ht="93" x14ac:dyDescent="0.35">
      <c r="A40" s="173" t="s">
        <v>144</v>
      </c>
      <c r="B40" s="174" t="s">
        <v>236</v>
      </c>
      <c r="C40" s="173" t="s">
        <v>284</v>
      </c>
      <c r="D40" s="185" t="s">
        <v>285</v>
      </c>
      <c r="E40" s="185" t="s">
        <v>285</v>
      </c>
      <c r="F40" s="185" t="s">
        <v>285</v>
      </c>
      <c r="G40" s="185" t="s">
        <v>285</v>
      </c>
      <c r="H40" s="185" t="s">
        <v>285</v>
      </c>
      <c r="I40" s="185" t="s">
        <v>285</v>
      </c>
      <c r="J40" s="185" t="s">
        <v>285</v>
      </c>
      <c r="K40" s="185" t="s">
        <v>285</v>
      </c>
      <c r="L40" s="185" t="s">
        <v>285</v>
      </c>
      <c r="M40" s="185" t="s">
        <v>285</v>
      </c>
      <c r="N40" s="185" t="s">
        <v>285</v>
      </c>
      <c r="O40" s="185" t="s">
        <v>285</v>
      </c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</row>
    <row r="41" spans="1:51" s="22" customFormat="1" ht="93" x14ac:dyDescent="0.35">
      <c r="A41" s="173" t="s">
        <v>144</v>
      </c>
      <c r="B41" s="174" t="s">
        <v>238</v>
      </c>
      <c r="C41" s="173" t="s">
        <v>284</v>
      </c>
      <c r="D41" s="185" t="s">
        <v>285</v>
      </c>
      <c r="E41" s="185" t="s">
        <v>285</v>
      </c>
      <c r="F41" s="185" t="s">
        <v>285</v>
      </c>
      <c r="G41" s="185" t="s">
        <v>285</v>
      </c>
      <c r="H41" s="185" t="s">
        <v>285</v>
      </c>
      <c r="I41" s="185" t="s">
        <v>285</v>
      </c>
      <c r="J41" s="185" t="s">
        <v>285</v>
      </c>
      <c r="K41" s="185" t="s">
        <v>285</v>
      </c>
      <c r="L41" s="185" t="s">
        <v>285</v>
      </c>
      <c r="M41" s="185" t="s">
        <v>285</v>
      </c>
      <c r="N41" s="185" t="s">
        <v>285</v>
      </c>
      <c r="O41" s="185" t="s">
        <v>285</v>
      </c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</row>
    <row r="42" spans="1:51" s="22" customFormat="1" ht="93" x14ac:dyDescent="0.35">
      <c r="A42" s="173" t="s">
        <v>131</v>
      </c>
      <c r="B42" s="174" t="s">
        <v>239</v>
      </c>
      <c r="C42" s="173" t="s">
        <v>284</v>
      </c>
      <c r="D42" s="185" t="s">
        <v>285</v>
      </c>
      <c r="E42" s="185" t="s">
        <v>285</v>
      </c>
      <c r="F42" s="185" t="s">
        <v>285</v>
      </c>
      <c r="G42" s="185" t="s">
        <v>285</v>
      </c>
      <c r="H42" s="185" t="s">
        <v>285</v>
      </c>
      <c r="I42" s="185" t="s">
        <v>285</v>
      </c>
      <c r="J42" s="185" t="s">
        <v>285</v>
      </c>
      <c r="K42" s="185" t="s">
        <v>285</v>
      </c>
      <c r="L42" s="185" t="s">
        <v>285</v>
      </c>
      <c r="M42" s="185" t="s">
        <v>285</v>
      </c>
      <c r="N42" s="185" t="s">
        <v>285</v>
      </c>
      <c r="O42" s="185" t="s">
        <v>285</v>
      </c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</row>
    <row r="43" spans="1:51" s="22" customFormat="1" ht="77.5" x14ac:dyDescent="0.35">
      <c r="A43" s="173" t="s">
        <v>240</v>
      </c>
      <c r="B43" s="174" t="s">
        <v>241</v>
      </c>
      <c r="C43" s="173" t="s">
        <v>284</v>
      </c>
      <c r="D43" s="185" t="s">
        <v>285</v>
      </c>
      <c r="E43" s="185" t="s">
        <v>285</v>
      </c>
      <c r="F43" s="185" t="s">
        <v>285</v>
      </c>
      <c r="G43" s="185" t="s">
        <v>285</v>
      </c>
      <c r="H43" s="185" t="s">
        <v>285</v>
      </c>
      <c r="I43" s="185" t="s">
        <v>285</v>
      </c>
      <c r="J43" s="185" t="s">
        <v>285</v>
      </c>
      <c r="K43" s="185" t="s">
        <v>285</v>
      </c>
      <c r="L43" s="185" t="s">
        <v>285</v>
      </c>
      <c r="M43" s="185" t="s">
        <v>285</v>
      </c>
      <c r="N43" s="185" t="s">
        <v>285</v>
      </c>
      <c r="O43" s="185" t="s">
        <v>285</v>
      </c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</row>
    <row r="44" spans="1:51" s="22" customFormat="1" ht="77.5" x14ac:dyDescent="0.35">
      <c r="A44" s="173" t="s">
        <v>242</v>
      </c>
      <c r="B44" s="174" t="s">
        <v>243</v>
      </c>
      <c r="C44" s="173" t="s">
        <v>284</v>
      </c>
      <c r="D44" s="185" t="s">
        <v>285</v>
      </c>
      <c r="E44" s="185" t="s">
        <v>285</v>
      </c>
      <c r="F44" s="185" t="s">
        <v>285</v>
      </c>
      <c r="G44" s="185" t="s">
        <v>285</v>
      </c>
      <c r="H44" s="185" t="s">
        <v>285</v>
      </c>
      <c r="I44" s="185" t="s">
        <v>285</v>
      </c>
      <c r="J44" s="185" t="s">
        <v>285</v>
      </c>
      <c r="K44" s="185" t="s">
        <v>285</v>
      </c>
      <c r="L44" s="185" t="s">
        <v>285</v>
      </c>
      <c r="M44" s="185" t="s">
        <v>285</v>
      </c>
      <c r="N44" s="185" t="s">
        <v>285</v>
      </c>
      <c r="O44" s="185" t="s">
        <v>285</v>
      </c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</row>
    <row r="45" spans="1:51" s="22" customFormat="1" ht="46.5" x14ac:dyDescent="0.35">
      <c r="A45" s="173" t="s">
        <v>132</v>
      </c>
      <c r="B45" s="174" t="s">
        <v>244</v>
      </c>
      <c r="C45" s="173" t="s">
        <v>284</v>
      </c>
      <c r="D45" s="183">
        <v>0</v>
      </c>
      <c r="E45" s="185" t="s">
        <v>285</v>
      </c>
      <c r="F45" s="185" t="s">
        <v>285</v>
      </c>
      <c r="G45" s="184">
        <f>G49</f>
        <v>3.605</v>
      </c>
      <c r="H45" s="184" t="str">
        <f>H49</f>
        <v>нд</v>
      </c>
      <c r="I45" s="183" t="str">
        <f>I49</f>
        <v>нд</v>
      </c>
      <c r="J45" s="183">
        <v>0</v>
      </c>
      <c r="K45" s="185" t="s">
        <v>285</v>
      </c>
      <c r="L45" s="185" t="s">
        <v>285</v>
      </c>
      <c r="M45" s="184">
        <f>M49</f>
        <v>3.55</v>
      </c>
      <c r="N45" s="184" t="str">
        <f>N49</f>
        <v>нд</v>
      </c>
      <c r="O45" s="183" t="str">
        <f>O49</f>
        <v>нд</v>
      </c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</row>
    <row r="46" spans="1:51" s="22" customFormat="1" ht="77.5" x14ac:dyDescent="0.35">
      <c r="A46" s="173" t="s">
        <v>145</v>
      </c>
      <c r="B46" s="174" t="s">
        <v>245</v>
      </c>
      <c r="C46" s="173" t="s">
        <v>284</v>
      </c>
      <c r="D46" s="185" t="s">
        <v>285</v>
      </c>
      <c r="E46" s="185" t="s">
        <v>285</v>
      </c>
      <c r="F46" s="185" t="s">
        <v>285</v>
      </c>
      <c r="G46" s="185" t="s">
        <v>285</v>
      </c>
      <c r="H46" s="185" t="s">
        <v>285</v>
      </c>
      <c r="I46" s="185" t="s">
        <v>285</v>
      </c>
      <c r="J46" s="185" t="s">
        <v>285</v>
      </c>
      <c r="K46" s="185" t="s">
        <v>285</v>
      </c>
      <c r="L46" s="185" t="s">
        <v>285</v>
      </c>
      <c r="M46" s="185" t="s">
        <v>285</v>
      </c>
      <c r="N46" s="185" t="s">
        <v>285</v>
      </c>
      <c r="O46" s="185" t="s">
        <v>285</v>
      </c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</row>
    <row r="47" spans="1:51" s="22" customFormat="1" ht="31" x14ac:dyDescent="0.35">
      <c r="A47" s="173" t="s">
        <v>146</v>
      </c>
      <c r="B47" s="174" t="s">
        <v>246</v>
      </c>
      <c r="C47" s="173" t="s">
        <v>284</v>
      </c>
      <c r="D47" s="185" t="s">
        <v>285</v>
      </c>
      <c r="E47" s="185" t="s">
        <v>285</v>
      </c>
      <c r="F47" s="185" t="s">
        <v>285</v>
      </c>
      <c r="G47" s="185" t="s">
        <v>285</v>
      </c>
      <c r="H47" s="185" t="s">
        <v>285</v>
      </c>
      <c r="I47" s="185" t="s">
        <v>285</v>
      </c>
      <c r="J47" s="185" t="s">
        <v>285</v>
      </c>
      <c r="K47" s="185" t="s">
        <v>285</v>
      </c>
      <c r="L47" s="185" t="s">
        <v>285</v>
      </c>
      <c r="M47" s="185" t="s">
        <v>285</v>
      </c>
      <c r="N47" s="185" t="s">
        <v>285</v>
      </c>
      <c r="O47" s="185" t="s">
        <v>285</v>
      </c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</row>
    <row r="48" spans="1:51" s="22" customFormat="1" ht="62" x14ac:dyDescent="0.35">
      <c r="A48" s="173" t="s">
        <v>147</v>
      </c>
      <c r="B48" s="174" t="s">
        <v>247</v>
      </c>
      <c r="C48" s="173" t="s">
        <v>284</v>
      </c>
      <c r="D48" s="185" t="s">
        <v>285</v>
      </c>
      <c r="E48" s="185" t="s">
        <v>285</v>
      </c>
      <c r="F48" s="185" t="s">
        <v>285</v>
      </c>
      <c r="G48" s="185" t="s">
        <v>285</v>
      </c>
      <c r="H48" s="185" t="s">
        <v>285</v>
      </c>
      <c r="I48" s="185" t="s">
        <v>285</v>
      </c>
      <c r="J48" s="185" t="s">
        <v>285</v>
      </c>
      <c r="K48" s="185" t="s">
        <v>285</v>
      </c>
      <c r="L48" s="185" t="s">
        <v>285</v>
      </c>
      <c r="M48" s="185" t="s">
        <v>285</v>
      </c>
      <c r="N48" s="185" t="s">
        <v>285</v>
      </c>
      <c r="O48" s="185" t="s">
        <v>285</v>
      </c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</row>
    <row r="49" spans="1:51" s="22" customFormat="1" ht="46.5" x14ac:dyDescent="0.35">
      <c r="A49" s="173" t="s">
        <v>148</v>
      </c>
      <c r="B49" s="174" t="s">
        <v>248</v>
      </c>
      <c r="C49" s="173" t="s">
        <v>284</v>
      </c>
      <c r="D49" s="185" t="str">
        <f>D50</f>
        <v>0</v>
      </c>
      <c r="E49" s="185" t="s">
        <v>285</v>
      </c>
      <c r="F49" s="185" t="s">
        <v>285</v>
      </c>
      <c r="G49" s="184">
        <f>G50</f>
        <v>3.605</v>
      </c>
      <c r="H49" s="185" t="s">
        <v>285</v>
      </c>
      <c r="I49" s="185" t="s">
        <v>285</v>
      </c>
      <c r="J49" s="185" t="str">
        <f>J50</f>
        <v>0</v>
      </c>
      <c r="K49" s="185" t="s">
        <v>285</v>
      </c>
      <c r="L49" s="185" t="s">
        <v>285</v>
      </c>
      <c r="M49" s="184">
        <f>M50</f>
        <v>3.55</v>
      </c>
      <c r="N49" s="185" t="s">
        <v>285</v>
      </c>
      <c r="O49" s="185" t="s">
        <v>285</v>
      </c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</row>
    <row r="50" spans="1:51" s="22" customFormat="1" ht="31" x14ac:dyDescent="0.35">
      <c r="A50" s="173" t="s">
        <v>249</v>
      </c>
      <c r="B50" s="174" t="s">
        <v>250</v>
      </c>
      <c r="C50" s="173" t="s">
        <v>284</v>
      </c>
      <c r="D50" s="19" t="s">
        <v>206</v>
      </c>
      <c r="E50" s="19" t="s">
        <v>285</v>
      </c>
      <c r="F50" s="19" t="s">
        <v>285</v>
      </c>
      <c r="G50" s="184">
        <f>SUM(G51:G59)</f>
        <v>3.605</v>
      </c>
      <c r="H50" s="19" t="s">
        <v>285</v>
      </c>
      <c r="I50" s="19" t="s">
        <v>285</v>
      </c>
      <c r="J50" s="19" t="s">
        <v>206</v>
      </c>
      <c r="K50" s="19" t="s">
        <v>285</v>
      </c>
      <c r="L50" s="19" t="s">
        <v>285</v>
      </c>
      <c r="M50" s="184">
        <f>SUM(M51:M59)</f>
        <v>3.55</v>
      </c>
      <c r="N50" s="19" t="s">
        <v>285</v>
      </c>
      <c r="O50" s="19" t="s">
        <v>285</v>
      </c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</row>
    <row r="51" spans="1:51" s="22" customFormat="1" ht="31" x14ac:dyDescent="0.35">
      <c r="A51" s="173" t="s">
        <v>249</v>
      </c>
      <c r="B51" s="169" t="s">
        <v>336</v>
      </c>
      <c r="C51" s="188" t="s">
        <v>337</v>
      </c>
      <c r="D51" s="185" t="s">
        <v>357</v>
      </c>
      <c r="E51" s="185" t="s">
        <v>285</v>
      </c>
      <c r="F51" s="185" t="s">
        <v>285</v>
      </c>
      <c r="G51" s="184">
        <v>1.7</v>
      </c>
      <c r="H51" s="185" t="s">
        <v>285</v>
      </c>
      <c r="I51" s="185" t="s">
        <v>285</v>
      </c>
      <c r="J51" s="19" t="s">
        <v>206</v>
      </c>
      <c r="K51" s="19" t="s">
        <v>285</v>
      </c>
      <c r="L51" s="19" t="s">
        <v>285</v>
      </c>
      <c r="M51" s="19" t="s">
        <v>206</v>
      </c>
      <c r="N51" s="19" t="s">
        <v>285</v>
      </c>
      <c r="O51" s="19" t="s">
        <v>285</v>
      </c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</row>
    <row r="52" spans="1:51" s="22" customFormat="1" ht="31" x14ac:dyDescent="0.35">
      <c r="A52" s="173" t="s">
        <v>249</v>
      </c>
      <c r="B52" s="169" t="s">
        <v>338</v>
      </c>
      <c r="C52" s="188" t="s">
        <v>339</v>
      </c>
      <c r="D52" s="185" t="s">
        <v>206</v>
      </c>
      <c r="E52" s="185" t="s">
        <v>285</v>
      </c>
      <c r="F52" s="185" t="s">
        <v>285</v>
      </c>
      <c r="G52" s="184" t="s">
        <v>206</v>
      </c>
      <c r="H52" s="185" t="s">
        <v>285</v>
      </c>
      <c r="I52" s="185" t="s">
        <v>285</v>
      </c>
      <c r="J52" s="185" t="s">
        <v>357</v>
      </c>
      <c r="K52" s="19" t="s">
        <v>285</v>
      </c>
      <c r="L52" s="19" t="s">
        <v>285</v>
      </c>
      <c r="M52" s="184">
        <v>0.52500000000000002</v>
      </c>
      <c r="N52" s="185" t="s">
        <v>285</v>
      </c>
      <c r="O52" s="185" t="s">
        <v>285</v>
      </c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</row>
    <row r="53" spans="1:51" s="22" customFormat="1" ht="31" x14ac:dyDescent="0.35">
      <c r="A53" s="173" t="s">
        <v>249</v>
      </c>
      <c r="B53" s="169" t="s">
        <v>340</v>
      </c>
      <c r="C53" s="188" t="s">
        <v>341</v>
      </c>
      <c r="D53" s="185" t="s">
        <v>206</v>
      </c>
      <c r="E53" s="185" t="s">
        <v>285</v>
      </c>
      <c r="F53" s="185" t="s">
        <v>285</v>
      </c>
      <c r="G53" s="184" t="s">
        <v>206</v>
      </c>
      <c r="H53" s="185" t="s">
        <v>285</v>
      </c>
      <c r="I53" s="185" t="s">
        <v>285</v>
      </c>
      <c r="J53" s="185" t="s">
        <v>357</v>
      </c>
      <c r="K53" s="19" t="s">
        <v>285</v>
      </c>
      <c r="L53" s="19" t="s">
        <v>285</v>
      </c>
      <c r="M53" s="184">
        <v>0.52500000000000002</v>
      </c>
      <c r="N53" s="185" t="s">
        <v>285</v>
      </c>
      <c r="O53" s="185" t="s">
        <v>285</v>
      </c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</row>
    <row r="54" spans="1:51" s="22" customFormat="1" ht="31" x14ac:dyDescent="0.35">
      <c r="A54" s="173" t="s">
        <v>249</v>
      </c>
      <c r="B54" s="169" t="s">
        <v>342</v>
      </c>
      <c r="C54" s="188" t="s">
        <v>343</v>
      </c>
      <c r="D54" s="185" t="s">
        <v>357</v>
      </c>
      <c r="E54" s="185" t="s">
        <v>285</v>
      </c>
      <c r="F54" s="185" t="s">
        <v>285</v>
      </c>
      <c r="G54" s="184">
        <v>0.315</v>
      </c>
      <c r="H54" s="185" t="s">
        <v>285</v>
      </c>
      <c r="I54" s="185" t="s">
        <v>285</v>
      </c>
      <c r="J54" s="19" t="s">
        <v>206</v>
      </c>
      <c r="K54" s="19" t="s">
        <v>285</v>
      </c>
      <c r="L54" s="19" t="s">
        <v>285</v>
      </c>
      <c r="M54" s="185" t="s">
        <v>206</v>
      </c>
      <c r="N54" s="185" t="s">
        <v>285</v>
      </c>
      <c r="O54" s="185" t="s">
        <v>285</v>
      </c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</row>
    <row r="55" spans="1:51" s="22" customFormat="1" ht="31" x14ac:dyDescent="0.35">
      <c r="A55" s="173" t="s">
        <v>249</v>
      </c>
      <c r="B55" s="169" t="s">
        <v>344</v>
      </c>
      <c r="C55" s="188" t="s">
        <v>345</v>
      </c>
      <c r="D55" s="185" t="s">
        <v>357</v>
      </c>
      <c r="E55" s="185" t="s">
        <v>285</v>
      </c>
      <c r="F55" s="185" t="s">
        <v>285</v>
      </c>
      <c r="G55" s="184">
        <v>0.21</v>
      </c>
      <c r="H55" s="185" t="s">
        <v>285</v>
      </c>
      <c r="I55" s="185" t="s">
        <v>285</v>
      </c>
      <c r="J55" s="19" t="s">
        <v>206</v>
      </c>
      <c r="K55" s="19" t="s">
        <v>285</v>
      </c>
      <c r="L55" s="19" t="s">
        <v>285</v>
      </c>
      <c r="M55" s="185" t="s">
        <v>206</v>
      </c>
      <c r="N55" s="185" t="s">
        <v>285</v>
      </c>
      <c r="O55" s="185" t="s">
        <v>285</v>
      </c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</row>
    <row r="56" spans="1:51" s="22" customFormat="1" ht="31" x14ac:dyDescent="0.35">
      <c r="A56" s="173" t="s">
        <v>249</v>
      </c>
      <c r="B56" s="169" t="s">
        <v>346</v>
      </c>
      <c r="C56" s="188" t="s">
        <v>347</v>
      </c>
      <c r="D56" s="185" t="s">
        <v>357</v>
      </c>
      <c r="E56" s="19" t="s">
        <v>285</v>
      </c>
      <c r="F56" s="19" t="s">
        <v>285</v>
      </c>
      <c r="G56" s="184">
        <v>0.88</v>
      </c>
      <c r="H56" s="185" t="s">
        <v>285</v>
      </c>
      <c r="I56" s="185" t="s">
        <v>285</v>
      </c>
      <c r="J56" s="183">
        <v>0</v>
      </c>
      <c r="K56" s="19" t="s">
        <v>285</v>
      </c>
      <c r="L56" s="19" t="s">
        <v>285</v>
      </c>
      <c r="M56" s="184">
        <v>0</v>
      </c>
      <c r="N56" s="185" t="s">
        <v>285</v>
      </c>
      <c r="O56" s="185" t="s">
        <v>285</v>
      </c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</row>
    <row r="57" spans="1:51" s="22" customFormat="1" ht="31" x14ac:dyDescent="0.35">
      <c r="A57" s="173" t="s">
        <v>249</v>
      </c>
      <c r="B57" s="169" t="s">
        <v>348</v>
      </c>
      <c r="C57" s="188" t="s">
        <v>349</v>
      </c>
      <c r="D57" s="185" t="s">
        <v>206</v>
      </c>
      <c r="E57" s="185" t="s">
        <v>285</v>
      </c>
      <c r="F57" s="185" t="s">
        <v>285</v>
      </c>
      <c r="G57" s="183">
        <v>0</v>
      </c>
      <c r="H57" s="185" t="s">
        <v>285</v>
      </c>
      <c r="I57" s="185" t="s">
        <v>285</v>
      </c>
      <c r="J57" s="185" t="s">
        <v>357</v>
      </c>
      <c r="K57" s="19" t="s">
        <v>285</v>
      </c>
      <c r="L57" s="19" t="s">
        <v>285</v>
      </c>
      <c r="M57" s="184">
        <v>0.6</v>
      </c>
      <c r="N57" s="185" t="s">
        <v>285</v>
      </c>
      <c r="O57" s="185" t="s">
        <v>285</v>
      </c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</row>
    <row r="58" spans="1:51" s="22" customFormat="1" ht="31" x14ac:dyDescent="0.35">
      <c r="A58" s="173" t="s">
        <v>249</v>
      </c>
      <c r="B58" s="169" t="s">
        <v>350</v>
      </c>
      <c r="C58" s="188" t="s">
        <v>351</v>
      </c>
      <c r="D58" s="183">
        <v>0</v>
      </c>
      <c r="E58" s="185" t="s">
        <v>285</v>
      </c>
      <c r="F58" s="185" t="s">
        <v>285</v>
      </c>
      <c r="G58" s="183">
        <v>0</v>
      </c>
      <c r="H58" s="185" t="s">
        <v>285</v>
      </c>
      <c r="I58" s="185" t="s">
        <v>285</v>
      </c>
      <c r="J58" s="185" t="s">
        <v>357</v>
      </c>
      <c r="K58" s="185" t="s">
        <v>285</v>
      </c>
      <c r="L58" s="185" t="s">
        <v>285</v>
      </c>
      <c r="M58" s="184">
        <v>1.9</v>
      </c>
      <c r="N58" s="185" t="s">
        <v>285</v>
      </c>
      <c r="O58" s="185" t="s">
        <v>285</v>
      </c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</row>
    <row r="59" spans="1:51" s="22" customFormat="1" ht="31" x14ac:dyDescent="0.35">
      <c r="A59" s="173" t="s">
        <v>249</v>
      </c>
      <c r="B59" s="169" t="s">
        <v>352</v>
      </c>
      <c r="C59" s="188" t="s">
        <v>353</v>
      </c>
      <c r="D59" s="185" t="s">
        <v>357</v>
      </c>
      <c r="E59" s="185" t="s">
        <v>285</v>
      </c>
      <c r="F59" s="185" t="s">
        <v>285</v>
      </c>
      <c r="G59" s="184">
        <v>0.5</v>
      </c>
      <c r="H59" s="185" t="s">
        <v>285</v>
      </c>
      <c r="I59" s="185" t="s">
        <v>285</v>
      </c>
      <c r="J59" s="19" t="s">
        <v>206</v>
      </c>
      <c r="K59" s="19" t="s">
        <v>285</v>
      </c>
      <c r="L59" s="19" t="s">
        <v>285</v>
      </c>
      <c r="M59" s="185" t="s">
        <v>206</v>
      </c>
      <c r="N59" s="185" t="s">
        <v>285</v>
      </c>
      <c r="O59" s="185" t="s">
        <v>285</v>
      </c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</row>
    <row r="60" spans="1:51" s="22" customFormat="1" ht="46.5" x14ac:dyDescent="0.35">
      <c r="A60" s="173" t="s">
        <v>251</v>
      </c>
      <c r="B60" s="174" t="s">
        <v>252</v>
      </c>
      <c r="C60" s="173" t="s">
        <v>284</v>
      </c>
      <c r="D60" s="19" t="s">
        <v>285</v>
      </c>
      <c r="E60" s="19" t="s">
        <v>285</v>
      </c>
      <c r="F60" s="19" t="s">
        <v>285</v>
      </c>
      <c r="G60" s="19" t="s">
        <v>285</v>
      </c>
      <c r="H60" s="19" t="s">
        <v>285</v>
      </c>
      <c r="I60" s="19" t="s">
        <v>285</v>
      </c>
      <c r="J60" s="19" t="s">
        <v>285</v>
      </c>
      <c r="K60" s="19" t="s">
        <v>285</v>
      </c>
      <c r="L60" s="19" t="s">
        <v>285</v>
      </c>
      <c r="M60" s="19" t="s">
        <v>285</v>
      </c>
      <c r="N60" s="19" t="s">
        <v>285</v>
      </c>
      <c r="O60" s="19" t="s">
        <v>285</v>
      </c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</row>
    <row r="61" spans="1:51" s="22" customFormat="1" ht="46.5" x14ac:dyDescent="0.35">
      <c r="A61" s="173" t="s">
        <v>149</v>
      </c>
      <c r="B61" s="174" t="s">
        <v>253</v>
      </c>
      <c r="C61" s="173" t="s">
        <v>284</v>
      </c>
      <c r="D61" s="19" t="s">
        <v>285</v>
      </c>
      <c r="E61" s="19" t="s">
        <v>285</v>
      </c>
      <c r="F61" s="19" t="s">
        <v>285</v>
      </c>
      <c r="G61" s="19" t="s">
        <v>285</v>
      </c>
      <c r="H61" s="19" t="s">
        <v>285</v>
      </c>
      <c r="I61" s="19" t="s">
        <v>285</v>
      </c>
      <c r="J61" s="19" t="s">
        <v>285</v>
      </c>
      <c r="K61" s="19" t="s">
        <v>285</v>
      </c>
      <c r="L61" s="19" t="s">
        <v>285</v>
      </c>
      <c r="M61" s="19" t="s">
        <v>285</v>
      </c>
      <c r="N61" s="19" t="s">
        <v>285</v>
      </c>
      <c r="O61" s="19" t="s">
        <v>285</v>
      </c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</row>
    <row r="62" spans="1:51" s="22" customFormat="1" ht="46.5" x14ac:dyDescent="0.35">
      <c r="A62" s="173" t="s">
        <v>150</v>
      </c>
      <c r="B62" s="174" t="s">
        <v>254</v>
      </c>
      <c r="C62" s="173" t="s">
        <v>284</v>
      </c>
      <c r="D62" s="19" t="s">
        <v>285</v>
      </c>
      <c r="E62" s="19" t="s">
        <v>285</v>
      </c>
      <c r="F62" s="19" t="s">
        <v>285</v>
      </c>
      <c r="G62" s="19" t="s">
        <v>285</v>
      </c>
      <c r="H62" s="19" t="s">
        <v>285</v>
      </c>
      <c r="I62" s="19" t="s">
        <v>285</v>
      </c>
      <c r="J62" s="19" t="s">
        <v>285</v>
      </c>
      <c r="K62" s="19" t="s">
        <v>285</v>
      </c>
      <c r="L62" s="19" t="s">
        <v>285</v>
      </c>
      <c r="M62" s="19" t="s">
        <v>285</v>
      </c>
      <c r="N62" s="19" t="s">
        <v>285</v>
      </c>
      <c r="O62" s="19" t="s">
        <v>285</v>
      </c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</row>
    <row r="63" spans="1:51" s="22" customFormat="1" ht="31" x14ac:dyDescent="0.35">
      <c r="A63" s="173" t="s">
        <v>151</v>
      </c>
      <c r="B63" s="174" t="s">
        <v>255</v>
      </c>
      <c r="C63" s="173" t="s">
        <v>284</v>
      </c>
      <c r="D63" s="19" t="s">
        <v>285</v>
      </c>
      <c r="E63" s="19" t="s">
        <v>285</v>
      </c>
      <c r="F63" s="19" t="s">
        <v>285</v>
      </c>
      <c r="G63" s="19" t="s">
        <v>285</v>
      </c>
      <c r="H63" s="19" t="s">
        <v>285</v>
      </c>
      <c r="I63" s="19" t="s">
        <v>285</v>
      </c>
      <c r="J63" s="19" t="s">
        <v>285</v>
      </c>
      <c r="K63" s="19" t="s">
        <v>285</v>
      </c>
      <c r="L63" s="19" t="s">
        <v>285</v>
      </c>
      <c r="M63" s="19" t="s">
        <v>285</v>
      </c>
      <c r="N63" s="19" t="s">
        <v>285</v>
      </c>
      <c r="O63" s="19" t="s">
        <v>285</v>
      </c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</row>
    <row r="64" spans="1:51" s="22" customFormat="1" ht="31" x14ac:dyDescent="0.35">
      <c r="A64" s="173" t="s">
        <v>256</v>
      </c>
      <c r="B64" s="174" t="s">
        <v>257</v>
      </c>
      <c r="C64" s="173" t="s">
        <v>284</v>
      </c>
      <c r="D64" s="19" t="s">
        <v>285</v>
      </c>
      <c r="E64" s="19" t="s">
        <v>285</v>
      </c>
      <c r="F64" s="19" t="s">
        <v>285</v>
      </c>
      <c r="G64" s="19" t="s">
        <v>285</v>
      </c>
      <c r="H64" s="19" t="s">
        <v>285</v>
      </c>
      <c r="I64" s="19" t="s">
        <v>285</v>
      </c>
      <c r="J64" s="19" t="s">
        <v>285</v>
      </c>
      <c r="K64" s="19" t="s">
        <v>285</v>
      </c>
      <c r="L64" s="19" t="s">
        <v>285</v>
      </c>
      <c r="M64" s="19" t="s">
        <v>285</v>
      </c>
      <c r="N64" s="19" t="s">
        <v>285</v>
      </c>
      <c r="O64" s="19" t="s">
        <v>285</v>
      </c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</row>
    <row r="65" spans="1:51" s="22" customFormat="1" ht="46.5" x14ac:dyDescent="0.35">
      <c r="A65" s="173" t="s">
        <v>258</v>
      </c>
      <c r="B65" s="174" t="s">
        <v>259</v>
      </c>
      <c r="C65" s="173" t="s">
        <v>284</v>
      </c>
      <c r="D65" s="19" t="s">
        <v>285</v>
      </c>
      <c r="E65" s="19" t="s">
        <v>285</v>
      </c>
      <c r="F65" s="19" t="s">
        <v>285</v>
      </c>
      <c r="G65" s="19" t="s">
        <v>285</v>
      </c>
      <c r="H65" s="19" t="s">
        <v>285</v>
      </c>
      <c r="I65" s="19" t="s">
        <v>285</v>
      </c>
      <c r="J65" s="19" t="s">
        <v>285</v>
      </c>
      <c r="K65" s="19" t="s">
        <v>285</v>
      </c>
      <c r="L65" s="19" t="s">
        <v>285</v>
      </c>
      <c r="M65" s="19" t="s">
        <v>285</v>
      </c>
      <c r="N65" s="19" t="s">
        <v>285</v>
      </c>
      <c r="O65" s="19" t="s">
        <v>285</v>
      </c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</row>
    <row r="66" spans="1:51" s="22" customFormat="1" ht="62" x14ac:dyDescent="0.35">
      <c r="A66" s="173" t="s">
        <v>260</v>
      </c>
      <c r="B66" s="174" t="s">
        <v>261</v>
      </c>
      <c r="C66" s="173" t="s">
        <v>284</v>
      </c>
      <c r="D66" s="19" t="s">
        <v>285</v>
      </c>
      <c r="E66" s="19" t="s">
        <v>285</v>
      </c>
      <c r="F66" s="19" t="s">
        <v>285</v>
      </c>
      <c r="G66" s="19" t="s">
        <v>285</v>
      </c>
      <c r="H66" s="19" t="s">
        <v>285</v>
      </c>
      <c r="I66" s="19" t="s">
        <v>285</v>
      </c>
      <c r="J66" s="19" t="s">
        <v>285</v>
      </c>
      <c r="K66" s="19" t="s">
        <v>285</v>
      </c>
      <c r="L66" s="19" t="s">
        <v>285</v>
      </c>
      <c r="M66" s="19" t="s">
        <v>285</v>
      </c>
      <c r="N66" s="19" t="s">
        <v>285</v>
      </c>
      <c r="O66" s="19" t="s">
        <v>285</v>
      </c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</row>
    <row r="67" spans="1:51" s="22" customFormat="1" ht="46.5" x14ac:dyDescent="0.35">
      <c r="A67" s="173" t="s">
        <v>262</v>
      </c>
      <c r="B67" s="174" t="s">
        <v>263</v>
      </c>
      <c r="C67" s="173" t="s">
        <v>284</v>
      </c>
      <c r="D67" s="19" t="s">
        <v>285</v>
      </c>
      <c r="E67" s="19" t="s">
        <v>285</v>
      </c>
      <c r="F67" s="19" t="s">
        <v>285</v>
      </c>
      <c r="G67" s="19" t="s">
        <v>285</v>
      </c>
      <c r="H67" s="19" t="s">
        <v>285</v>
      </c>
      <c r="I67" s="19" t="s">
        <v>285</v>
      </c>
      <c r="J67" s="19" t="s">
        <v>285</v>
      </c>
      <c r="K67" s="19" t="s">
        <v>285</v>
      </c>
      <c r="L67" s="19" t="s">
        <v>285</v>
      </c>
      <c r="M67" s="19" t="s">
        <v>285</v>
      </c>
      <c r="N67" s="19" t="s">
        <v>285</v>
      </c>
      <c r="O67" s="19" t="s">
        <v>285</v>
      </c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</row>
    <row r="68" spans="1:51" s="22" customFormat="1" ht="46.5" x14ac:dyDescent="0.35">
      <c r="A68" s="173" t="s">
        <v>264</v>
      </c>
      <c r="B68" s="174" t="s">
        <v>265</v>
      </c>
      <c r="C68" s="173" t="s">
        <v>284</v>
      </c>
      <c r="D68" s="19" t="s">
        <v>285</v>
      </c>
      <c r="E68" s="19" t="s">
        <v>285</v>
      </c>
      <c r="F68" s="19" t="s">
        <v>285</v>
      </c>
      <c r="G68" s="19" t="s">
        <v>285</v>
      </c>
      <c r="H68" s="19" t="s">
        <v>285</v>
      </c>
      <c r="I68" s="19" t="s">
        <v>285</v>
      </c>
      <c r="J68" s="19" t="s">
        <v>285</v>
      </c>
      <c r="K68" s="19" t="s">
        <v>285</v>
      </c>
      <c r="L68" s="19" t="s">
        <v>285</v>
      </c>
      <c r="M68" s="19" t="s">
        <v>285</v>
      </c>
      <c r="N68" s="19" t="s">
        <v>285</v>
      </c>
      <c r="O68" s="19" t="s">
        <v>285</v>
      </c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</row>
    <row r="69" spans="1:51" s="22" customFormat="1" ht="62" x14ac:dyDescent="0.35">
      <c r="A69" s="173" t="s">
        <v>266</v>
      </c>
      <c r="B69" s="174" t="s">
        <v>267</v>
      </c>
      <c r="C69" s="173" t="s">
        <v>284</v>
      </c>
      <c r="D69" s="19" t="s">
        <v>285</v>
      </c>
      <c r="E69" s="19" t="s">
        <v>285</v>
      </c>
      <c r="F69" s="19" t="s">
        <v>285</v>
      </c>
      <c r="G69" s="19" t="s">
        <v>285</v>
      </c>
      <c r="H69" s="19" t="s">
        <v>285</v>
      </c>
      <c r="I69" s="19" t="s">
        <v>285</v>
      </c>
      <c r="J69" s="19" t="s">
        <v>285</v>
      </c>
      <c r="K69" s="19" t="s">
        <v>285</v>
      </c>
      <c r="L69" s="19" t="s">
        <v>285</v>
      </c>
      <c r="M69" s="19" t="s">
        <v>285</v>
      </c>
      <c r="N69" s="19" t="s">
        <v>285</v>
      </c>
      <c r="O69" s="19" t="s">
        <v>285</v>
      </c>
      <c r="X69" s="6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</row>
    <row r="70" spans="1:51" s="22" customFormat="1" ht="62" x14ac:dyDescent="0.35">
      <c r="A70" s="173" t="s">
        <v>268</v>
      </c>
      <c r="B70" s="174" t="s">
        <v>269</v>
      </c>
      <c r="C70" s="173" t="s">
        <v>284</v>
      </c>
      <c r="D70" s="19" t="s">
        <v>285</v>
      </c>
      <c r="E70" s="19" t="s">
        <v>285</v>
      </c>
      <c r="F70" s="19" t="s">
        <v>285</v>
      </c>
      <c r="G70" s="19" t="s">
        <v>285</v>
      </c>
      <c r="H70" s="19" t="s">
        <v>285</v>
      </c>
      <c r="I70" s="19" t="s">
        <v>285</v>
      </c>
      <c r="J70" s="19" t="s">
        <v>285</v>
      </c>
      <c r="K70" s="19" t="s">
        <v>285</v>
      </c>
      <c r="L70" s="19" t="s">
        <v>285</v>
      </c>
      <c r="M70" s="19" t="s">
        <v>285</v>
      </c>
      <c r="N70" s="19" t="s">
        <v>285</v>
      </c>
      <c r="O70" s="19" t="s">
        <v>285</v>
      </c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</row>
    <row r="71" spans="1:51" s="22" customFormat="1" ht="31" x14ac:dyDescent="0.35">
      <c r="A71" s="173" t="s">
        <v>270</v>
      </c>
      <c r="B71" s="174" t="s">
        <v>271</v>
      </c>
      <c r="C71" s="173" t="s">
        <v>284</v>
      </c>
      <c r="D71" s="19" t="s">
        <v>285</v>
      </c>
      <c r="E71" s="19" t="s">
        <v>285</v>
      </c>
      <c r="F71" s="19" t="s">
        <v>285</v>
      </c>
      <c r="G71" s="19" t="s">
        <v>285</v>
      </c>
      <c r="H71" s="19" t="s">
        <v>285</v>
      </c>
      <c r="I71" s="19" t="s">
        <v>285</v>
      </c>
      <c r="J71" s="19" t="s">
        <v>285</v>
      </c>
      <c r="K71" s="19" t="s">
        <v>285</v>
      </c>
      <c r="L71" s="19" t="s">
        <v>285</v>
      </c>
      <c r="M71" s="19" t="s">
        <v>285</v>
      </c>
      <c r="N71" s="19" t="s">
        <v>285</v>
      </c>
      <c r="O71" s="19" t="s">
        <v>285</v>
      </c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</row>
    <row r="72" spans="1:51" s="22" customFormat="1" ht="46.5" x14ac:dyDescent="0.35">
      <c r="A72" s="173" t="s">
        <v>251</v>
      </c>
      <c r="B72" s="174" t="s">
        <v>252</v>
      </c>
      <c r="C72" s="173" t="s">
        <v>284</v>
      </c>
      <c r="D72" s="19" t="s">
        <v>285</v>
      </c>
      <c r="E72" s="19" t="s">
        <v>285</v>
      </c>
      <c r="F72" s="19" t="s">
        <v>285</v>
      </c>
      <c r="G72" s="19" t="s">
        <v>285</v>
      </c>
      <c r="H72" s="19" t="s">
        <v>285</v>
      </c>
      <c r="I72" s="19" t="s">
        <v>285</v>
      </c>
      <c r="J72" s="19" t="s">
        <v>285</v>
      </c>
      <c r="K72" s="19" t="s">
        <v>285</v>
      </c>
      <c r="L72" s="19" t="s">
        <v>285</v>
      </c>
      <c r="M72" s="19" t="s">
        <v>285</v>
      </c>
      <c r="N72" s="19" t="s">
        <v>285</v>
      </c>
      <c r="O72" s="19" t="s">
        <v>285</v>
      </c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</row>
    <row r="73" spans="1:51" s="22" customFormat="1" ht="46.5" x14ac:dyDescent="0.35">
      <c r="A73" s="173" t="s">
        <v>149</v>
      </c>
      <c r="B73" s="174" t="s">
        <v>253</v>
      </c>
      <c r="C73" s="173" t="s">
        <v>284</v>
      </c>
      <c r="D73" s="19" t="s">
        <v>285</v>
      </c>
      <c r="E73" s="19" t="s">
        <v>285</v>
      </c>
      <c r="F73" s="19" t="s">
        <v>285</v>
      </c>
      <c r="G73" s="19" t="s">
        <v>285</v>
      </c>
      <c r="H73" s="19" t="s">
        <v>285</v>
      </c>
      <c r="I73" s="19" t="s">
        <v>285</v>
      </c>
      <c r="J73" s="19" t="s">
        <v>285</v>
      </c>
      <c r="K73" s="19" t="s">
        <v>285</v>
      </c>
      <c r="L73" s="19" t="s">
        <v>285</v>
      </c>
      <c r="M73" s="19" t="s">
        <v>285</v>
      </c>
      <c r="N73" s="19" t="s">
        <v>285</v>
      </c>
      <c r="O73" s="19" t="s">
        <v>285</v>
      </c>
      <c r="X73" s="6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</row>
    <row r="74" spans="1:51" s="22" customFormat="1" ht="46.5" x14ac:dyDescent="0.35">
      <c r="A74" s="173" t="s">
        <v>150</v>
      </c>
      <c r="B74" s="174" t="s">
        <v>254</v>
      </c>
      <c r="C74" s="173" t="s">
        <v>284</v>
      </c>
      <c r="D74" s="19" t="s">
        <v>285</v>
      </c>
      <c r="E74" s="19" t="s">
        <v>285</v>
      </c>
      <c r="F74" s="19" t="s">
        <v>285</v>
      </c>
      <c r="G74" s="19" t="s">
        <v>285</v>
      </c>
      <c r="H74" s="19" t="s">
        <v>285</v>
      </c>
      <c r="I74" s="19" t="s">
        <v>285</v>
      </c>
      <c r="J74" s="19" t="s">
        <v>285</v>
      </c>
      <c r="K74" s="19" t="s">
        <v>285</v>
      </c>
      <c r="L74" s="19" t="s">
        <v>285</v>
      </c>
      <c r="M74" s="19" t="s">
        <v>285</v>
      </c>
      <c r="N74" s="19" t="s">
        <v>285</v>
      </c>
      <c r="O74" s="19" t="s">
        <v>285</v>
      </c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</row>
    <row r="75" spans="1:51" ht="31" x14ac:dyDescent="0.35">
      <c r="A75" s="173" t="s">
        <v>151</v>
      </c>
      <c r="B75" s="174" t="s">
        <v>255</v>
      </c>
      <c r="C75" s="173" t="s">
        <v>284</v>
      </c>
      <c r="D75" s="19" t="s">
        <v>285</v>
      </c>
      <c r="E75" s="19" t="s">
        <v>285</v>
      </c>
      <c r="F75" s="19" t="s">
        <v>285</v>
      </c>
      <c r="G75" s="19" t="s">
        <v>285</v>
      </c>
      <c r="H75" s="19" t="s">
        <v>285</v>
      </c>
      <c r="I75" s="19" t="s">
        <v>285</v>
      </c>
      <c r="J75" s="19" t="s">
        <v>285</v>
      </c>
      <c r="K75" s="19" t="s">
        <v>285</v>
      </c>
      <c r="L75" s="19" t="s">
        <v>285</v>
      </c>
      <c r="M75" s="19" t="s">
        <v>285</v>
      </c>
      <c r="N75" s="19" t="s">
        <v>285</v>
      </c>
      <c r="O75" s="19" t="s">
        <v>285</v>
      </c>
    </row>
    <row r="76" spans="1:51" ht="31" x14ac:dyDescent="0.35">
      <c r="A76" s="173" t="s">
        <v>256</v>
      </c>
      <c r="B76" s="174" t="s">
        <v>257</v>
      </c>
      <c r="C76" s="173" t="s">
        <v>284</v>
      </c>
      <c r="D76" s="19" t="s">
        <v>285</v>
      </c>
      <c r="E76" s="19" t="s">
        <v>285</v>
      </c>
      <c r="F76" s="19" t="s">
        <v>285</v>
      </c>
      <c r="G76" s="19" t="s">
        <v>285</v>
      </c>
      <c r="H76" s="19" t="s">
        <v>285</v>
      </c>
      <c r="I76" s="19" t="s">
        <v>285</v>
      </c>
      <c r="J76" s="19" t="s">
        <v>285</v>
      </c>
      <c r="K76" s="19" t="s">
        <v>285</v>
      </c>
      <c r="L76" s="19" t="s">
        <v>285</v>
      </c>
      <c r="M76" s="19" t="s">
        <v>285</v>
      </c>
      <c r="N76" s="19" t="s">
        <v>285</v>
      </c>
      <c r="O76" s="19" t="s">
        <v>285</v>
      </c>
    </row>
    <row r="77" spans="1:51" ht="46.5" x14ac:dyDescent="0.35">
      <c r="A77" s="173" t="s">
        <v>258</v>
      </c>
      <c r="B77" s="174" t="s">
        <v>259</v>
      </c>
      <c r="C77" s="173" t="s">
        <v>284</v>
      </c>
      <c r="D77" s="93" t="s">
        <v>285</v>
      </c>
      <c r="E77" s="93" t="s">
        <v>285</v>
      </c>
      <c r="F77" s="93" t="s">
        <v>285</v>
      </c>
      <c r="G77" s="93" t="s">
        <v>285</v>
      </c>
      <c r="H77" s="93" t="s">
        <v>285</v>
      </c>
      <c r="I77" s="93" t="s">
        <v>285</v>
      </c>
      <c r="J77" s="93" t="s">
        <v>285</v>
      </c>
      <c r="K77" s="93" t="s">
        <v>285</v>
      </c>
      <c r="L77" s="93" t="s">
        <v>285</v>
      </c>
      <c r="M77" s="93" t="s">
        <v>285</v>
      </c>
      <c r="N77" s="93" t="s">
        <v>285</v>
      </c>
      <c r="O77" s="93" t="s">
        <v>285</v>
      </c>
    </row>
    <row r="78" spans="1:51" ht="62" x14ac:dyDescent="0.35">
      <c r="A78" s="173" t="s">
        <v>260</v>
      </c>
      <c r="B78" s="174" t="s">
        <v>261</v>
      </c>
      <c r="C78" s="173" t="s">
        <v>284</v>
      </c>
      <c r="D78" s="93" t="s">
        <v>285</v>
      </c>
      <c r="E78" s="93" t="s">
        <v>285</v>
      </c>
      <c r="F78" s="93" t="s">
        <v>285</v>
      </c>
      <c r="G78" s="93" t="s">
        <v>285</v>
      </c>
      <c r="H78" s="93" t="s">
        <v>285</v>
      </c>
      <c r="I78" s="93" t="s">
        <v>285</v>
      </c>
      <c r="J78" s="93" t="s">
        <v>285</v>
      </c>
      <c r="K78" s="93" t="s">
        <v>285</v>
      </c>
      <c r="L78" s="93" t="s">
        <v>285</v>
      </c>
      <c r="M78" s="93" t="s">
        <v>285</v>
      </c>
      <c r="N78" s="93" t="s">
        <v>285</v>
      </c>
      <c r="O78" s="93" t="s">
        <v>285</v>
      </c>
    </row>
    <row r="79" spans="1:51" ht="46.5" x14ac:dyDescent="0.35">
      <c r="A79" s="173" t="s">
        <v>262</v>
      </c>
      <c r="B79" s="174" t="s">
        <v>263</v>
      </c>
      <c r="C79" s="173" t="s">
        <v>284</v>
      </c>
      <c r="D79" s="93" t="s">
        <v>285</v>
      </c>
      <c r="E79" s="93" t="s">
        <v>285</v>
      </c>
      <c r="F79" s="93" t="s">
        <v>285</v>
      </c>
      <c r="G79" s="93" t="s">
        <v>285</v>
      </c>
      <c r="H79" s="93" t="s">
        <v>285</v>
      </c>
      <c r="I79" s="93" t="s">
        <v>285</v>
      </c>
      <c r="J79" s="93" t="s">
        <v>285</v>
      </c>
      <c r="K79" s="93" t="s">
        <v>285</v>
      </c>
      <c r="L79" s="93" t="s">
        <v>285</v>
      </c>
      <c r="M79" s="93" t="s">
        <v>285</v>
      </c>
      <c r="N79" s="93" t="s">
        <v>285</v>
      </c>
      <c r="O79" s="93" t="s">
        <v>285</v>
      </c>
    </row>
    <row r="80" spans="1:51" ht="46.5" x14ac:dyDescent="0.35">
      <c r="A80" s="173" t="s">
        <v>264</v>
      </c>
      <c r="B80" s="174" t="s">
        <v>265</v>
      </c>
      <c r="C80" s="173" t="s">
        <v>284</v>
      </c>
      <c r="D80" s="93" t="s">
        <v>285</v>
      </c>
      <c r="E80" s="93" t="s">
        <v>285</v>
      </c>
      <c r="F80" s="93" t="s">
        <v>285</v>
      </c>
      <c r="G80" s="93" t="s">
        <v>285</v>
      </c>
      <c r="H80" s="93" t="s">
        <v>285</v>
      </c>
      <c r="I80" s="93" t="s">
        <v>285</v>
      </c>
      <c r="J80" s="93" t="s">
        <v>285</v>
      </c>
      <c r="K80" s="93" t="s">
        <v>285</v>
      </c>
      <c r="L80" s="93" t="s">
        <v>285</v>
      </c>
      <c r="M80" s="93" t="s">
        <v>285</v>
      </c>
      <c r="N80" s="93" t="s">
        <v>285</v>
      </c>
      <c r="O80" s="93" t="s">
        <v>285</v>
      </c>
    </row>
    <row r="81" spans="1:51" ht="62" x14ac:dyDescent="0.35">
      <c r="A81" s="173" t="s">
        <v>266</v>
      </c>
      <c r="B81" s="174" t="s">
        <v>267</v>
      </c>
      <c r="C81" s="173" t="s">
        <v>284</v>
      </c>
      <c r="D81" s="93" t="s">
        <v>285</v>
      </c>
      <c r="E81" s="93" t="s">
        <v>285</v>
      </c>
      <c r="F81" s="93" t="s">
        <v>285</v>
      </c>
      <c r="G81" s="93" t="s">
        <v>285</v>
      </c>
      <c r="H81" s="93" t="s">
        <v>285</v>
      </c>
      <c r="I81" s="93" t="s">
        <v>285</v>
      </c>
      <c r="J81" s="93" t="s">
        <v>285</v>
      </c>
      <c r="K81" s="93" t="s">
        <v>285</v>
      </c>
      <c r="L81" s="93" t="s">
        <v>285</v>
      </c>
      <c r="M81" s="93" t="s">
        <v>285</v>
      </c>
      <c r="N81" s="93" t="s">
        <v>285</v>
      </c>
      <c r="O81" s="93" t="s">
        <v>285</v>
      </c>
    </row>
    <row r="82" spans="1:51" ht="62" x14ac:dyDescent="0.35">
      <c r="A82" s="173" t="s">
        <v>268</v>
      </c>
      <c r="B82" s="174" t="s">
        <v>269</v>
      </c>
      <c r="C82" s="173" t="s">
        <v>284</v>
      </c>
      <c r="D82" s="93" t="s">
        <v>285</v>
      </c>
      <c r="E82" s="93" t="s">
        <v>285</v>
      </c>
      <c r="F82" s="93" t="s">
        <v>285</v>
      </c>
      <c r="G82" s="93" t="s">
        <v>285</v>
      </c>
      <c r="H82" s="93" t="s">
        <v>285</v>
      </c>
      <c r="I82" s="93" t="s">
        <v>285</v>
      </c>
      <c r="J82" s="93" t="s">
        <v>285</v>
      </c>
      <c r="K82" s="93" t="s">
        <v>285</v>
      </c>
      <c r="L82" s="93" t="s">
        <v>285</v>
      </c>
      <c r="M82" s="93" t="s">
        <v>285</v>
      </c>
      <c r="N82" s="93" t="s">
        <v>285</v>
      </c>
      <c r="O82" s="93" t="s">
        <v>285</v>
      </c>
    </row>
    <row r="83" spans="1:51" ht="31" x14ac:dyDescent="0.35">
      <c r="A83" s="173" t="s">
        <v>270</v>
      </c>
      <c r="B83" s="174" t="s">
        <v>271</v>
      </c>
      <c r="C83" s="173" t="s">
        <v>284</v>
      </c>
      <c r="D83" s="93" t="s">
        <v>285</v>
      </c>
      <c r="E83" s="93" t="s">
        <v>285</v>
      </c>
      <c r="F83" s="93" t="s">
        <v>285</v>
      </c>
      <c r="G83" s="93" t="s">
        <v>285</v>
      </c>
      <c r="H83" s="93" t="s">
        <v>285</v>
      </c>
      <c r="I83" s="93" t="s">
        <v>285</v>
      </c>
      <c r="J83" s="93" t="s">
        <v>285</v>
      </c>
      <c r="K83" s="93" t="s">
        <v>285</v>
      </c>
      <c r="L83" s="93" t="s">
        <v>285</v>
      </c>
      <c r="M83" s="93" t="s">
        <v>285</v>
      </c>
      <c r="N83" s="93" t="s">
        <v>285</v>
      </c>
      <c r="O83" s="93" t="s">
        <v>285</v>
      </c>
    </row>
    <row r="84" spans="1:51" ht="46.5" x14ac:dyDescent="0.35">
      <c r="A84" s="173" t="s">
        <v>272</v>
      </c>
      <c r="B84" s="174" t="s">
        <v>273</v>
      </c>
      <c r="C84" s="173" t="s">
        <v>284</v>
      </c>
      <c r="D84" s="93" t="s">
        <v>285</v>
      </c>
      <c r="E84" s="93" t="s">
        <v>285</v>
      </c>
      <c r="F84" s="93" t="s">
        <v>285</v>
      </c>
      <c r="G84" s="93" t="s">
        <v>285</v>
      </c>
      <c r="H84" s="93" t="s">
        <v>285</v>
      </c>
      <c r="I84" s="93" t="s">
        <v>285</v>
      </c>
      <c r="J84" s="93" t="s">
        <v>285</v>
      </c>
      <c r="K84" s="93" t="s">
        <v>285</v>
      </c>
      <c r="L84" s="93" t="s">
        <v>285</v>
      </c>
      <c r="M84" s="93" t="s">
        <v>285</v>
      </c>
      <c r="N84" s="93" t="s">
        <v>285</v>
      </c>
      <c r="O84" s="93" t="s">
        <v>285</v>
      </c>
    </row>
    <row r="85" spans="1:51" ht="62" x14ac:dyDescent="0.35">
      <c r="A85" s="173" t="s">
        <v>152</v>
      </c>
      <c r="B85" s="174" t="s">
        <v>274</v>
      </c>
      <c r="C85" s="173" t="s">
        <v>284</v>
      </c>
      <c r="D85" s="93" t="s">
        <v>285</v>
      </c>
      <c r="E85" s="93" t="s">
        <v>285</v>
      </c>
      <c r="F85" s="93" t="s">
        <v>285</v>
      </c>
      <c r="G85" s="93" t="s">
        <v>285</v>
      </c>
      <c r="H85" s="93" t="s">
        <v>285</v>
      </c>
      <c r="I85" s="93" t="s">
        <v>285</v>
      </c>
      <c r="J85" s="93" t="s">
        <v>285</v>
      </c>
      <c r="K85" s="93" t="s">
        <v>285</v>
      </c>
      <c r="L85" s="93" t="s">
        <v>285</v>
      </c>
      <c r="M85" s="93" t="s">
        <v>285</v>
      </c>
      <c r="N85" s="93" t="s">
        <v>285</v>
      </c>
      <c r="O85" s="93" t="s">
        <v>285</v>
      </c>
    </row>
    <row r="86" spans="1:51" ht="62" x14ac:dyDescent="0.35">
      <c r="A86" s="173" t="s">
        <v>275</v>
      </c>
      <c r="B86" s="174" t="s">
        <v>276</v>
      </c>
      <c r="C86" s="173" t="s">
        <v>284</v>
      </c>
      <c r="D86" s="93" t="s">
        <v>285</v>
      </c>
      <c r="E86" s="93" t="s">
        <v>285</v>
      </c>
      <c r="F86" s="93" t="s">
        <v>285</v>
      </c>
      <c r="G86" s="93" t="s">
        <v>285</v>
      </c>
      <c r="H86" s="93" t="s">
        <v>285</v>
      </c>
      <c r="I86" s="93" t="s">
        <v>285</v>
      </c>
      <c r="J86" s="93" t="s">
        <v>285</v>
      </c>
      <c r="K86" s="93" t="s">
        <v>285</v>
      </c>
      <c r="L86" s="93" t="s">
        <v>285</v>
      </c>
      <c r="M86" s="93" t="s">
        <v>285</v>
      </c>
      <c r="N86" s="93" t="s">
        <v>285</v>
      </c>
      <c r="O86" s="93" t="s">
        <v>285</v>
      </c>
    </row>
    <row r="87" spans="1:51" ht="62" x14ac:dyDescent="0.35">
      <c r="A87" s="173" t="s">
        <v>277</v>
      </c>
      <c r="B87" s="174" t="s">
        <v>278</v>
      </c>
      <c r="C87" s="173" t="s">
        <v>284</v>
      </c>
      <c r="D87" s="93" t="s">
        <v>285</v>
      </c>
      <c r="E87" s="93" t="s">
        <v>285</v>
      </c>
      <c r="F87" s="93" t="s">
        <v>285</v>
      </c>
      <c r="G87" s="93" t="s">
        <v>285</v>
      </c>
      <c r="H87" s="93" t="s">
        <v>285</v>
      </c>
      <c r="I87" s="93" t="s">
        <v>285</v>
      </c>
      <c r="J87" s="93" t="s">
        <v>285</v>
      </c>
      <c r="K87" s="93" t="s">
        <v>285</v>
      </c>
      <c r="L87" s="93" t="s">
        <v>285</v>
      </c>
      <c r="M87" s="93" t="s">
        <v>285</v>
      </c>
      <c r="N87" s="93" t="s">
        <v>285</v>
      </c>
      <c r="O87" s="93" t="s">
        <v>285</v>
      </c>
    </row>
    <row r="88" spans="1:51" ht="46.5" x14ac:dyDescent="0.35">
      <c r="A88" s="173" t="s">
        <v>153</v>
      </c>
      <c r="B88" s="174" t="s">
        <v>279</v>
      </c>
      <c r="C88" s="173" t="s">
        <v>284</v>
      </c>
      <c r="D88" s="93" t="s">
        <v>285</v>
      </c>
      <c r="E88" s="93" t="s">
        <v>285</v>
      </c>
      <c r="F88" s="93" t="s">
        <v>285</v>
      </c>
      <c r="G88" s="93" t="s">
        <v>285</v>
      </c>
      <c r="H88" s="93" t="s">
        <v>285</v>
      </c>
      <c r="I88" s="93" t="s">
        <v>285</v>
      </c>
      <c r="J88" s="93" t="s">
        <v>285</v>
      </c>
      <c r="K88" s="93" t="s">
        <v>285</v>
      </c>
      <c r="L88" s="93" t="s">
        <v>285</v>
      </c>
      <c r="M88" s="93" t="s">
        <v>285</v>
      </c>
      <c r="N88" s="93" t="s">
        <v>285</v>
      </c>
      <c r="O88" s="93" t="s">
        <v>285</v>
      </c>
    </row>
    <row r="89" spans="1:51" ht="46.5" x14ac:dyDescent="0.35">
      <c r="A89" s="173" t="s">
        <v>280</v>
      </c>
      <c r="B89" s="174" t="s">
        <v>281</v>
      </c>
      <c r="C89" s="173" t="s">
        <v>284</v>
      </c>
      <c r="D89" s="93" t="s">
        <v>285</v>
      </c>
      <c r="E89" s="93" t="s">
        <v>285</v>
      </c>
      <c r="F89" s="93" t="s">
        <v>285</v>
      </c>
      <c r="G89" s="93" t="s">
        <v>285</v>
      </c>
      <c r="H89" s="93" t="s">
        <v>285</v>
      </c>
      <c r="I89" s="93" t="s">
        <v>285</v>
      </c>
      <c r="J89" s="93" t="s">
        <v>285</v>
      </c>
      <c r="K89" s="93" t="s">
        <v>285</v>
      </c>
      <c r="L89" s="93" t="s">
        <v>285</v>
      </c>
      <c r="M89" s="93" t="s">
        <v>285</v>
      </c>
      <c r="N89" s="93" t="s">
        <v>285</v>
      </c>
      <c r="O89" s="93" t="s">
        <v>285</v>
      </c>
    </row>
    <row r="90" spans="1:51" ht="31" x14ac:dyDescent="0.35">
      <c r="A90" s="173" t="s">
        <v>282</v>
      </c>
      <c r="B90" s="174" t="s">
        <v>283</v>
      </c>
      <c r="C90" s="173" t="s">
        <v>284</v>
      </c>
      <c r="D90" s="93" t="s">
        <v>285</v>
      </c>
      <c r="E90" s="93" t="s">
        <v>285</v>
      </c>
      <c r="F90" s="93" t="s">
        <v>285</v>
      </c>
      <c r="G90" s="93" t="s">
        <v>285</v>
      </c>
      <c r="H90" s="93" t="s">
        <v>285</v>
      </c>
      <c r="I90" s="93" t="s">
        <v>285</v>
      </c>
      <c r="J90" s="93" t="s">
        <v>285</v>
      </c>
      <c r="K90" s="93" t="s">
        <v>285</v>
      </c>
      <c r="L90" s="93" t="s">
        <v>285</v>
      </c>
      <c r="M90" s="93" t="s">
        <v>285</v>
      </c>
      <c r="N90" s="93" t="s">
        <v>285</v>
      </c>
      <c r="O90" s="93" t="s">
        <v>285</v>
      </c>
    </row>
    <row r="91" spans="1:51" s="22" customFormat="1" ht="16.5" customHeight="1" x14ac:dyDescent="0.35">
      <c r="A91" s="236"/>
      <c r="B91" s="236"/>
      <c r="C91" s="236"/>
      <c r="D91" s="236"/>
      <c r="E91" s="236"/>
      <c r="F91" s="236"/>
      <c r="G91" s="236"/>
      <c r="H91" s="236"/>
      <c r="I91" s="236"/>
      <c r="J91" s="236"/>
      <c r="K91" s="236"/>
      <c r="L91" s="145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</row>
    <row r="92" spans="1:51" ht="92" customHeight="1" x14ac:dyDescent="0.45">
      <c r="A92" s="233" t="s">
        <v>376</v>
      </c>
      <c r="B92" s="233"/>
      <c r="C92" s="233"/>
      <c r="D92" s="233"/>
      <c r="E92" s="233"/>
      <c r="F92" s="233"/>
      <c r="G92" s="233"/>
      <c r="H92" s="233"/>
      <c r="I92" s="233"/>
      <c r="J92" s="233"/>
      <c r="K92" s="233"/>
      <c r="L92" s="233"/>
      <c r="M92" s="233"/>
      <c r="N92" s="233"/>
      <c r="O92" s="233"/>
    </row>
  </sheetData>
  <mergeCells count="22">
    <mergeCell ref="AE12:AK13"/>
    <mergeCell ref="AL12:AR13"/>
    <mergeCell ref="AS12:AY13"/>
    <mergeCell ref="X14:AD14"/>
    <mergeCell ref="AE14:AK14"/>
    <mergeCell ref="AL14:AR14"/>
    <mergeCell ref="X12:AD13"/>
    <mergeCell ref="AS14:AY14"/>
    <mergeCell ref="A5:O5"/>
    <mergeCell ref="A92:O92"/>
    <mergeCell ref="A9:O9"/>
    <mergeCell ref="A8:O8"/>
    <mergeCell ref="A6:O6"/>
    <mergeCell ref="A91:K91"/>
    <mergeCell ref="C11:C15"/>
    <mergeCell ref="B11:B15"/>
    <mergeCell ref="A11:A15"/>
    <mergeCell ref="D12:I13"/>
    <mergeCell ref="D14:I14"/>
    <mergeCell ref="J12:O13"/>
    <mergeCell ref="J14:O14"/>
    <mergeCell ref="D11:O11"/>
  </mergeCells>
  <pageMargins left="0.23622047244094491" right="0.23622047244094491" top="0.74803149606299213" bottom="0.74803149606299213" header="0.31496062992125984" footer="0.31496062992125984"/>
  <pageSetup paperSize="9" scale="66" fitToHeight="0" orientation="portrait" horizontalDpi="4294967295" verticalDpi="4294967295" r:id="rId1"/>
  <headerFooter>
    <oddHeader>&amp;C&amp;P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AE93"/>
  <sheetViews>
    <sheetView view="pageBreakPreview" zoomScale="60" zoomScaleNormal="100" workbookViewId="0">
      <selection activeCell="O3" sqref="O3"/>
    </sheetView>
  </sheetViews>
  <sheetFormatPr defaultColWidth="9" defaultRowHeight="15.5" x14ac:dyDescent="0.35"/>
  <cols>
    <col min="1" max="1" width="11.4140625" style="77" customWidth="1"/>
    <col min="2" max="2" width="48.5" style="77" customWidth="1"/>
    <col min="3" max="3" width="17" style="77" customWidth="1"/>
    <col min="4" max="5" width="5.58203125" style="77" bestFit="1" customWidth="1"/>
    <col min="6" max="7" width="6.08203125" style="77" bestFit="1" customWidth="1"/>
    <col min="8" max="9" width="5.58203125" style="77" bestFit="1" customWidth="1"/>
    <col min="10" max="10" width="6.08203125" style="77" bestFit="1" customWidth="1"/>
    <col min="11" max="12" width="5.58203125" style="77" bestFit="1" customWidth="1"/>
    <col min="13" max="14" width="6.08203125" style="77" bestFit="1" customWidth="1"/>
    <col min="15" max="16" width="5.58203125" style="77" bestFit="1" customWidth="1"/>
    <col min="17" max="17" width="6.08203125" style="77" bestFit="1" customWidth="1"/>
    <col min="18" max="19" width="5.58203125" style="77" bestFit="1" customWidth="1"/>
    <col min="20" max="20" width="6.08203125" style="77" customWidth="1"/>
    <col min="21" max="21" width="6.6640625" style="77" customWidth="1"/>
    <col min="22" max="23" width="5.58203125" style="77" bestFit="1" customWidth="1"/>
    <col min="24" max="24" width="6.08203125" style="77" bestFit="1" customWidth="1"/>
    <col min="25" max="26" width="5.58203125" style="77" bestFit="1" customWidth="1"/>
    <col min="27" max="28" width="6.08203125" style="77" bestFit="1" customWidth="1"/>
    <col min="29" max="30" width="5.58203125" style="77" bestFit="1" customWidth="1"/>
    <col min="31" max="31" width="6.08203125" style="77" bestFit="1" customWidth="1"/>
    <col min="32" max="16384" width="9" style="77"/>
  </cols>
  <sheetData>
    <row r="1" spans="1:31" ht="28" x14ac:dyDescent="0.35">
      <c r="A1" s="84"/>
      <c r="B1" s="39"/>
      <c r="C1" s="39"/>
      <c r="D1" s="40"/>
      <c r="E1" s="40"/>
      <c r="F1" s="40"/>
      <c r="G1" s="40"/>
      <c r="H1" s="40"/>
      <c r="I1" s="40"/>
      <c r="J1" s="40"/>
      <c r="K1" s="41"/>
      <c r="L1" s="41"/>
      <c r="M1" s="41"/>
      <c r="N1" s="41"/>
      <c r="O1" s="109" t="s">
        <v>325</v>
      </c>
    </row>
    <row r="2" spans="1:31" ht="28" x14ac:dyDescent="0.35">
      <c r="A2" s="55"/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109" t="s">
        <v>326</v>
      </c>
    </row>
    <row r="3" spans="1:31" s="113" customFormat="1" ht="28" x14ac:dyDescent="0.35">
      <c r="A3" s="55"/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109" t="s">
        <v>383</v>
      </c>
    </row>
    <row r="4" spans="1:31" x14ac:dyDescent="0.3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44"/>
      <c r="N4" s="44"/>
      <c r="O4" s="44"/>
      <c r="P4" s="44"/>
      <c r="Q4" s="44"/>
      <c r="R4" s="44"/>
      <c r="S4" s="44"/>
      <c r="T4" s="44"/>
      <c r="U4" s="44"/>
      <c r="V4" s="44"/>
      <c r="W4" s="44"/>
      <c r="X4" s="44"/>
    </row>
    <row r="5" spans="1:31" x14ac:dyDescent="0.35">
      <c r="A5" s="217" t="s">
        <v>114</v>
      </c>
      <c r="B5" s="217"/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217"/>
      <c r="N5" s="217"/>
      <c r="O5" s="217"/>
      <c r="P5" s="217"/>
      <c r="Q5" s="217"/>
      <c r="R5" s="217"/>
      <c r="S5" s="217"/>
      <c r="T5" s="217"/>
      <c r="U5" s="217"/>
      <c r="V5" s="217"/>
      <c r="W5" s="217"/>
      <c r="X5" s="217"/>
      <c r="Y5" s="217"/>
      <c r="Z5" s="217"/>
      <c r="AA5" s="217"/>
      <c r="AB5" s="217"/>
      <c r="AC5" s="217"/>
      <c r="AD5" s="217"/>
      <c r="AE5" s="217"/>
    </row>
    <row r="6" spans="1:31" x14ac:dyDescent="0.35">
      <c r="A6" s="218" t="s">
        <v>116</v>
      </c>
      <c r="B6" s="218"/>
      <c r="C6" s="218"/>
      <c r="D6" s="218"/>
      <c r="E6" s="218"/>
      <c r="F6" s="218"/>
      <c r="G6" s="218"/>
      <c r="H6" s="218"/>
      <c r="I6" s="218"/>
      <c r="J6" s="218"/>
      <c r="K6" s="218"/>
      <c r="L6" s="218"/>
      <c r="M6" s="218"/>
      <c r="N6" s="218"/>
      <c r="O6" s="218"/>
      <c r="P6" s="218"/>
      <c r="Q6" s="218"/>
      <c r="R6" s="218"/>
      <c r="S6" s="218"/>
      <c r="T6" s="218"/>
      <c r="U6" s="218"/>
      <c r="V6" s="218"/>
      <c r="W6" s="218"/>
      <c r="X6" s="218"/>
      <c r="Y6" s="218"/>
      <c r="Z6" s="218"/>
      <c r="AA6" s="218"/>
      <c r="AB6" s="218"/>
      <c r="AC6" s="218"/>
      <c r="AD6" s="218"/>
      <c r="AE6" s="218"/>
    </row>
    <row r="7" spans="1:31" x14ac:dyDescent="0.35">
      <c r="A7" s="84"/>
      <c r="B7" s="83"/>
      <c r="C7" s="83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1"/>
      <c r="T7" s="41"/>
      <c r="U7" s="41"/>
      <c r="V7" s="41"/>
      <c r="W7" s="41"/>
      <c r="X7" s="41"/>
    </row>
    <row r="8" spans="1:31" ht="18" x14ac:dyDescent="0.35">
      <c r="A8" s="197" t="s">
        <v>367</v>
      </c>
      <c r="B8" s="197"/>
      <c r="C8" s="197"/>
      <c r="D8" s="197"/>
      <c r="E8" s="197"/>
      <c r="F8" s="197"/>
      <c r="G8" s="197"/>
      <c r="H8" s="197"/>
      <c r="I8" s="197"/>
      <c r="J8" s="197"/>
      <c r="K8" s="197"/>
      <c r="L8" s="197"/>
      <c r="M8" s="197"/>
      <c r="N8" s="197"/>
      <c r="O8" s="197"/>
      <c r="P8" s="197"/>
      <c r="Q8" s="197"/>
      <c r="R8" s="197"/>
      <c r="S8" s="197"/>
      <c r="T8" s="197"/>
      <c r="U8" s="197"/>
      <c r="V8" s="197"/>
      <c r="W8" s="197"/>
      <c r="X8" s="197"/>
      <c r="Y8" s="197"/>
      <c r="Z8" s="197"/>
      <c r="AA8" s="197"/>
      <c r="AB8" s="197"/>
      <c r="AC8" s="197"/>
      <c r="AD8" s="197"/>
      <c r="AE8" s="197"/>
    </row>
    <row r="9" spans="1:31" x14ac:dyDescent="0.35">
      <c r="A9" s="198" t="s">
        <v>120</v>
      </c>
      <c r="B9" s="198"/>
      <c r="C9" s="198"/>
      <c r="D9" s="198"/>
      <c r="E9" s="198"/>
      <c r="F9" s="198"/>
      <c r="G9" s="198"/>
      <c r="H9" s="198"/>
      <c r="I9" s="198"/>
      <c r="J9" s="198"/>
      <c r="K9" s="198"/>
      <c r="L9" s="198"/>
      <c r="M9" s="198"/>
      <c r="N9" s="198"/>
      <c r="O9" s="198"/>
      <c r="P9" s="198"/>
      <c r="Q9" s="198"/>
      <c r="R9" s="198"/>
      <c r="S9" s="198"/>
      <c r="T9" s="198"/>
      <c r="U9" s="198"/>
      <c r="V9" s="198"/>
      <c r="W9" s="198"/>
      <c r="X9" s="198"/>
      <c r="Y9" s="198"/>
      <c r="Z9" s="198"/>
      <c r="AA9" s="198"/>
      <c r="AB9" s="198"/>
      <c r="AC9" s="198"/>
      <c r="AD9" s="198"/>
      <c r="AE9" s="198"/>
    </row>
    <row r="10" spans="1:31" x14ac:dyDescent="0.35">
      <c r="A10" s="243"/>
      <c r="B10" s="243"/>
      <c r="C10" s="243"/>
      <c r="D10" s="243"/>
      <c r="E10" s="243"/>
      <c r="F10" s="243"/>
      <c r="G10" s="243"/>
      <c r="H10" s="243"/>
      <c r="I10" s="243"/>
      <c r="J10" s="243"/>
      <c r="K10" s="243"/>
      <c r="L10" s="243"/>
      <c r="M10" s="243"/>
      <c r="N10" s="243"/>
      <c r="O10" s="243"/>
      <c r="P10" s="243"/>
      <c r="Q10" s="243"/>
      <c r="R10" s="243"/>
      <c r="S10" s="42"/>
      <c r="T10" s="42"/>
      <c r="U10" s="42"/>
      <c r="V10" s="42"/>
      <c r="W10" s="42"/>
      <c r="X10" s="42"/>
    </row>
    <row r="11" spans="1:31" ht="15.65" customHeight="1" x14ac:dyDescent="0.35">
      <c r="A11" s="221" t="s">
        <v>55</v>
      </c>
      <c r="B11" s="221" t="s">
        <v>17</v>
      </c>
      <c r="C11" s="221" t="s">
        <v>305</v>
      </c>
      <c r="D11" s="199" t="s">
        <v>30</v>
      </c>
      <c r="E11" s="199"/>
      <c r="F11" s="199"/>
      <c r="G11" s="199"/>
      <c r="H11" s="199"/>
      <c r="I11" s="199"/>
      <c r="J11" s="199"/>
      <c r="K11" s="244"/>
      <c r="L11" s="244"/>
      <c r="M11" s="244"/>
      <c r="N11" s="244"/>
      <c r="O11" s="244"/>
      <c r="P11" s="244"/>
      <c r="Q11" s="244"/>
      <c r="R11" s="244"/>
      <c r="S11" s="244"/>
      <c r="T11" s="244"/>
      <c r="U11" s="244"/>
      <c r="V11" s="244"/>
      <c r="W11" s="244"/>
      <c r="X11" s="244"/>
      <c r="Y11" s="244"/>
      <c r="Z11" s="244"/>
      <c r="AA11" s="244"/>
      <c r="AB11" s="244"/>
      <c r="AC11" s="244"/>
      <c r="AD11" s="244"/>
      <c r="AE11" s="244"/>
    </row>
    <row r="12" spans="1:31" ht="32" customHeight="1" x14ac:dyDescent="0.35">
      <c r="A12" s="221"/>
      <c r="B12" s="221"/>
      <c r="C12" s="221"/>
      <c r="D12" s="199"/>
      <c r="E12" s="199"/>
      <c r="F12" s="199"/>
      <c r="G12" s="199"/>
      <c r="H12" s="199"/>
      <c r="I12" s="199"/>
      <c r="J12" s="199"/>
      <c r="K12" s="227" t="s">
        <v>200</v>
      </c>
      <c r="L12" s="227"/>
      <c r="M12" s="227"/>
      <c r="N12" s="227"/>
      <c r="O12" s="227"/>
      <c r="P12" s="227"/>
      <c r="Q12" s="227"/>
      <c r="R12" s="227" t="s">
        <v>192</v>
      </c>
      <c r="S12" s="227"/>
      <c r="T12" s="227"/>
      <c r="U12" s="227"/>
      <c r="V12" s="227"/>
      <c r="W12" s="227"/>
      <c r="X12" s="227"/>
      <c r="Y12" s="241" t="s">
        <v>306</v>
      </c>
      <c r="Z12" s="241"/>
      <c r="AA12" s="241"/>
      <c r="AB12" s="241"/>
      <c r="AC12" s="241"/>
      <c r="AD12" s="241"/>
      <c r="AE12" s="241"/>
    </row>
    <row r="13" spans="1:31" ht="32" customHeight="1" x14ac:dyDescent="0.35">
      <c r="A13" s="221"/>
      <c r="B13" s="221"/>
      <c r="C13" s="221"/>
      <c r="D13" s="227" t="s">
        <v>9</v>
      </c>
      <c r="E13" s="227"/>
      <c r="F13" s="227"/>
      <c r="G13" s="227"/>
      <c r="H13" s="227"/>
      <c r="I13" s="227"/>
      <c r="J13" s="227"/>
      <c r="K13" s="227" t="s">
        <v>112</v>
      </c>
      <c r="L13" s="227"/>
      <c r="M13" s="227"/>
      <c r="N13" s="227"/>
      <c r="O13" s="227"/>
      <c r="P13" s="227"/>
      <c r="Q13" s="227"/>
      <c r="R13" s="227" t="s">
        <v>112</v>
      </c>
      <c r="S13" s="227"/>
      <c r="T13" s="227"/>
      <c r="U13" s="227"/>
      <c r="V13" s="227"/>
      <c r="W13" s="227"/>
      <c r="X13" s="227"/>
      <c r="Y13" s="227" t="s">
        <v>9</v>
      </c>
      <c r="Z13" s="227"/>
      <c r="AA13" s="227"/>
      <c r="AB13" s="227"/>
      <c r="AC13" s="227"/>
      <c r="AD13" s="227"/>
      <c r="AE13" s="227"/>
    </row>
    <row r="14" spans="1:31" ht="90" customHeight="1" x14ac:dyDescent="0.35">
      <c r="A14" s="221"/>
      <c r="B14" s="221"/>
      <c r="C14" s="221"/>
      <c r="D14" s="147" t="s">
        <v>201</v>
      </c>
      <c r="E14" s="147" t="s">
        <v>202</v>
      </c>
      <c r="F14" s="147" t="s">
        <v>302</v>
      </c>
      <c r="G14" s="147" t="s">
        <v>303</v>
      </c>
      <c r="H14" s="147" t="s">
        <v>304</v>
      </c>
      <c r="I14" s="147" t="s">
        <v>204</v>
      </c>
      <c r="J14" s="171" t="s">
        <v>356</v>
      </c>
      <c r="K14" s="147" t="s">
        <v>201</v>
      </c>
      <c r="L14" s="147" t="s">
        <v>202</v>
      </c>
      <c r="M14" s="147" t="s">
        <v>302</v>
      </c>
      <c r="N14" s="147" t="s">
        <v>303</v>
      </c>
      <c r="O14" s="147" t="s">
        <v>304</v>
      </c>
      <c r="P14" s="147" t="s">
        <v>204</v>
      </c>
      <c r="Q14" s="171" t="s">
        <v>356</v>
      </c>
      <c r="R14" s="147" t="s">
        <v>201</v>
      </c>
      <c r="S14" s="147" t="s">
        <v>202</v>
      </c>
      <c r="T14" s="147" t="s">
        <v>302</v>
      </c>
      <c r="U14" s="147" t="s">
        <v>303</v>
      </c>
      <c r="V14" s="147" t="s">
        <v>304</v>
      </c>
      <c r="W14" s="147" t="s">
        <v>204</v>
      </c>
      <c r="X14" s="171" t="s">
        <v>356</v>
      </c>
      <c r="Y14" s="147" t="s">
        <v>201</v>
      </c>
      <c r="Z14" s="147" t="s">
        <v>202</v>
      </c>
      <c r="AA14" s="147" t="s">
        <v>302</v>
      </c>
      <c r="AB14" s="147" t="s">
        <v>303</v>
      </c>
      <c r="AC14" s="147" t="s">
        <v>304</v>
      </c>
      <c r="AD14" s="147" t="s">
        <v>204</v>
      </c>
      <c r="AE14" s="171" t="s">
        <v>356</v>
      </c>
    </row>
    <row r="15" spans="1:31" x14ac:dyDescent="0.35">
      <c r="A15" s="151">
        <v>1</v>
      </c>
      <c r="B15" s="151">
        <v>2</v>
      </c>
      <c r="C15" s="151">
        <v>3</v>
      </c>
      <c r="D15" s="19" t="s">
        <v>38</v>
      </c>
      <c r="E15" s="19" t="s">
        <v>39</v>
      </c>
      <c r="F15" s="19" t="s">
        <v>40</v>
      </c>
      <c r="G15" s="19" t="s">
        <v>41</v>
      </c>
      <c r="H15" s="19" t="s">
        <v>42</v>
      </c>
      <c r="I15" s="19" t="s">
        <v>43</v>
      </c>
      <c r="J15" s="19" t="s">
        <v>59</v>
      </c>
      <c r="K15" s="19" t="s">
        <v>81</v>
      </c>
      <c r="L15" s="19" t="s">
        <v>82</v>
      </c>
      <c r="M15" s="19" t="s">
        <v>83</v>
      </c>
      <c r="N15" s="19" t="s">
        <v>84</v>
      </c>
      <c r="O15" s="19" t="s">
        <v>85</v>
      </c>
      <c r="P15" s="19" t="s">
        <v>86</v>
      </c>
      <c r="Q15" s="19" t="s">
        <v>87</v>
      </c>
      <c r="R15" s="19" t="s">
        <v>88</v>
      </c>
      <c r="S15" s="19" t="s">
        <v>89</v>
      </c>
      <c r="T15" s="19" t="s">
        <v>90</v>
      </c>
      <c r="U15" s="19" t="s">
        <v>91</v>
      </c>
      <c r="V15" s="19" t="s">
        <v>92</v>
      </c>
      <c r="W15" s="19" t="s">
        <v>93</v>
      </c>
      <c r="X15" s="19" t="s">
        <v>177</v>
      </c>
      <c r="Y15" s="19" t="s">
        <v>94</v>
      </c>
      <c r="Z15" s="19" t="s">
        <v>95</v>
      </c>
      <c r="AA15" s="19" t="s">
        <v>96</v>
      </c>
      <c r="AB15" s="19" t="s">
        <v>97</v>
      </c>
      <c r="AC15" s="19" t="s">
        <v>98</v>
      </c>
      <c r="AD15" s="19" t="s">
        <v>99</v>
      </c>
      <c r="AE15" s="19" t="s">
        <v>100</v>
      </c>
    </row>
    <row r="16" spans="1:31" s="102" customFormat="1" ht="30.65" customHeight="1" x14ac:dyDescent="0.3">
      <c r="A16" s="173" t="s">
        <v>206</v>
      </c>
      <c r="B16" s="174" t="s">
        <v>207</v>
      </c>
      <c r="C16" s="173" t="s">
        <v>284</v>
      </c>
      <c r="D16" s="181" t="s">
        <v>285</v>
      </c>
      <c r="E16" s="181" t="s">
        <v>285</v>
      </c>
      <c r="F16" s="187">
        <f>F18</f>
        <v>7.1549999999999994</v>
      </c>
      <c r="G16" s="187" t="str">
        <f>G18</f>
        <v>нд</v>
      </c>
      <c r="H16" s="186" t="s">
        <v>285</v>
      </c>
      <c r="I16" s="186" t="s">
        <v>285</v>
      </c>
      <c r="J16" s="182" t="str">
        <f>J18</f>
        <v>нд</v>
      </c>
      <c r="K16" s="181" t="s">
        <v>285</v>
      </c>
      <c r="L16" s="181" t="s">
        <v>285</v>
      </c>
      <c r="M16" s="187">
        <f>M18</f>
        <v>3.605</v>
      </c>
      <c r="N16" s="187" t="str">
        <f>N18</f>
        <v>нд</v>
      </c>
      <c r="O16" s="186" t="s">
        <v>285</v>
      </c>
      <c r="P16" s="186" t="s">
        <v>285</v>
      </c>
      <c r="Q16" s="182" t="str">
        <f>Q18</f>
        <v>нд</v>
      </c>
      <c r="R16" s="181" t="s">
        <v>285</v>
      </c>
      <c r="S16" s="181" t="s">
        <v>285</v>
      </c>
      <c r="T16" s="187">
        <f>T18</f>
        <v>3.55</v>
      </c>
      <c r="U16" s="187" t="str">
        <f>U18</f>
        <v>нд</v>
      </c>
      <c r="V16" s="186" t="s">
        <v>285</v>
      </c>
      <c r="W16" s="186" t="s">
        <v>285</v>
      </c>
      <c r="X16" s="182" t="str">
        <f>X18</f>
        <v>нд</v>
      </c>
      <c r="Y16" s="181" t="s">
        <v>285</v>
      </c>
      <c r="Z16" s="181" t="s">
        <v>285</v>
      </c>
      <c r="AA16" s="187">
        <f>AA18</f>
        <v>7.1549999999999994</v>
      </c>
      <c r="AB16" s="187" t="str">
        <f>AB18</f>
        <v>нд</v>
      </c>
      <c r="AC16" s="186" t="s">
        <v>285</v>
      </c>
      <c r="AD16" s="186" t="s">
        <v>285</v>
      </c>
      <c r="AE16" s="182" t="str">
        <f>AE18</f>
        <v>нд</v>
      </c>
    </row>
    <row r="17" spans="1:31" ht="30.65" customHeight="1" x14ac:dyDescent="0.35">
      <c r="A17" s="173" t="s">
        <v>208</v>
      </c>
      <c r="B17" s="174" t="s">
        <v>209</v>
      </c>
      <c r="C17" s="173" t="s">
        <v>284</v>
      </c>
      <c r="D17" s="181" t="s">
        <v>285</v>
      </c>
      <c r="E17" s="181" t="s">
        <v>285</v>
      </c>
      <c r="F17" s="187" t="s">
        <v>285</v>
      </c>
      <c r="G17" s="187" t="s">
        <v>285</v>
      </c>
      <c r="H17" s="186" t="s">
        <v>285</v>
      </c>
      <c r="I17" s="186" t="s">
        <v>285</v>
      </c>
      <c r="J17" s="182" t="s">
        <v>285</v>
      </c>
      <c r="K17" s="181" t="s">
        <v>285</v>
      </c>
      <c r="L17" s="181" t="s">
        <v>285</v>
      </c>
      <c r="M17" s="187" t="s">
        <v>285</v>
      </c>
      <c r="N17" s="187" t="s">
        <v>285</v>
      </c>
      <c r="O17" s="186" t="s">
        <v>285</v>
      </c>
      <c r="P17" s="186" t="s">
        <v>285</v>
      </c>
      <c r="Q17" s="182" t="s">
        <v>285</v>
      </c>
      <c r="R17" s="181" t="s">
        <v>285</v>
      </c>
      <c r="S17" s="181" t="s">
        <v>285</v>
      </c>
      <c r="T17" s="187" t="s">
        <v>285</v>
      </c>
      <c r="U17" s="187" t="s">
        <v>285</v>
      </c>
      <c r="V17" s="186" t="s">
        <v>285</v>
      </c>
      <c r="W17" s="186" t="s">
        <v>285</v>
      </c>
      <c r="X17" s="182" t="s">
        <v>285</v>
      </c>
      <c r="Y17" s="181" t="s">
        <v>285</v>
      </c>
      <c r="Z17" s="181" t="s">
        <v>285</v>
      </c>
      <c r="AA17" s="187" t="s">
        <v>285</v>
      </c>
      <c r="AB17" s="187" t="s">
        <v>285</v>
      </c>
      <c r="AC17" s="186" t="s">
        <v>285</v>
      </c>
      <c r="AD17" s="186" t="s">
        <v>285</v>
      </c>
      <c r="AE17" s="182" t="s">
        <v>285</v>
      </c>
    </row>
    <row r="18" spans="1:31" ht="31" x14ac:dyDescent="0.35">
      <c r="A18" s="173" t="s">
        <v>210</v>
      </c>
      <c r="B18" s="174" t="s">
        <v>211</v>
      </c>
      <c r="C18" s="173" t="s">
        <v>284</v>
      </c>
      <c r="D18" s="181" t="s">
        <v>285</v>
      </c>
      <c r="E18" s="181" t="s">
        <v>285</v>
      </c>
      <c r="F18" s="187">
        <f>F23</f>
        <v>7.1549999999999994</v>
      </c>
      <c r="G18" s="187" t="str">
        <f>G23</f>
        <v>нд</v>
      </c>
      <c r="H18" s="186" t="s">
        <v>285</v>
      </c>
      <c r="I18" s="186" t="s">
        <v>285</v>
      </c>
      <c r="J18" s="182" t="str">
        <f>J23</f>
        <v>нд</v>
      </c>
      <c r="K18" s="181" t="s">
        <v>285</v>
      </c>
      <c r="L18" s="181" t="s">
        <v>285</v>
      </c>
      <c r="M18" s="187">
        <f>M23</f>
        <v>3.605</v>
      </c>
      <c r="N18" s="187" t="str">
        <f>N23</f>
        <v>нд</v>
      </c>
      <c r="O18" s="186" t="s">
        <v>285</v>
      </c>
      <c r="P18" s="186" t="s">
        <v>285</v>
      </c>
      <c r="Q18" s="182" t="str">
        <f>Q23</f>
        <v>нд</v>
      </c>
      <c r="R18" s="181" t="s">
        <v>285</v>
      </c>
      <c r="S18" s="181" t="s">
        <v>285</v>
      </c>
      <c r="T18" s="187">
        <f>T23</f>
        <v>3.55</v>
      </c>
      <c r="U18" s="187" t="str">
        <f>U23</f>
        <v>нд</v>
      </c>
      <c r="V18" s="186" t="s">
        <v>285</v>
      </c>
      <c r="W18" s="186" t="s">
        <v>285</v>
      </c>
      <c r="X18" s="182" t="str">
        <f>X23</f>
        <v>нд</v>
      </c>
      <c r="Y18" s="181" t="s">
        <v>285</v>
      </c>
      <c r="Z18" s="181" t="s">
        <v>285</v>
      </c>
      <c r="AA18" s="187">
        <f>AA23</f>
        <v>7.1549999999999994</v>
      </c>
      <c r="AB18" s="187" t="str">
        <f>AB23</f>
        <v>нд</v>
      </c>
      <c r="AC18" s="186" t="s">
        <v>285</v>
      </c>
      <c r="AD18" s="186" t="s">
        <v>285</v>
      </c>
      <c r="AE18" s="182" t="str">
        <f>AE23</f>
        <v>нд</v>
      </c>
    </row>
    <row r="19" spans="1:31" ht="46.5" x14ac:dyDescent="0.35">
      <c r="A19" s="173" t="s">
        <v>212</v>
      </c>
      <c r="B19" s="174" t="s">
        <v>213</v>
      </c>
      <c r="C19" s="173" t="s">
        <v>284</v>
      </c>
      <c r="D19" s="181" t="s">
        <v>285</v>
      </c>
      <c r="E19" s="181" t="s">
        <v>285</v>
      </c>
      <c r="F19" s="186" t="s">
        <v>285</v>
      </c>
      <c r="G19" s="186" t="s">
        <v>285</v>
      </c>
      <c r="H19" s="186" t="s">
        <v>285</v>
      </c>
      <c r="I19" s="186" t="s">
        <v>285</v>
      </c>
      <c r="J19" s="186" t="s">
        <v>285</v>
      </c>
      <c r="K19" s="181" t="s">
        <v>285</v>
      </c>
      <c r="L19" s="181" t="s">
        <v>285</v>
      </c>
      <c r="M19" s="186" t="s">
        <v>285</v>
      </c>
      <c r="N19" s="186" t="s">
        <v>285</v>
      </c>
      <c r="O19" s="186" t="s">
        <v>285</v>
      </c>
      <c r="P19" s="186" t="s">
        <v>285</v>
      </c>
      <c r="Q19" s="186" t="s">
        <v>285</v>
      </c>
      <c r="R19" s="181" t="s">
        <v>285</v>
      </c>
      <c r="S19" s="181" t="s">
        <v>285</v>
      </c>
      <c r="T19" s="186" t="s">
        <v>285</v>
      </c>
      <c r="U19" s="186" t="s">
        <v>285</v>
      </c>
      <c r="V19" s="186" t="s">
        <v>285</v>
      </c>
      <c r="W19" s="186" t="s">
        <v>285</v>
      </c>
      <c r="X19" s="186" t="s">
        <v>285</v>
      </c>
      <c r="Y19" s="181" t="s">
        <v>285</v>
      </c>
      <c r="Z19" s="181" t="s">
        <v>285</v>
      </c>
      <c r="AA19" s="186" t="s">
        <v>285</v>
      </c>
      <c r="AB19" s="186" t="s">
        <v>285</v>
      </c>
      <c r="AC19" s="186" t="s">
        <v>285</v>
      </c>
      <c r="AD19" s="186" t="s">
        <v>285</v>
      </c>
      <c r="AE19" s="186" t="s">
        <v>285</v>
      </c>
    </row>
    <row r="20" spans="1:31" ht="31" x14ac:dyDescent="0.35">
      <c r="A20" s="173" t="s">
        <v>214</v>
      </c>
      <c r="B20" s="174" t="s">
        <v>215</v>
      </c>
      <c r="C20" s="173" t="s">
        <v>284</v>
      </c>
      <c r="D20" s="181" t="s">
        <v>285</v>
      </c>
      <c r="E20" s="181" t="s">
        <v>285</v>
      </c>
      <c r="F20" s="186" t="s">
        <v>285</v>
      </c>
      <c r="G20" s="186" t="s">
        <v>285</v>
      </c>
      <c r="H20" s="186" t="s">
        <v>285</v>
      </c>
      <c r="I20" s="186" t="s">
        <v>285</v>
      </c>
      <c r="J20" s="186" t="s">
        <v>285</v>
      </c>
      <c r="K20" s="181" t="s">
        <v>285</v>
      </c>
      <c r="L20" s="181" t="s">
        <v>285</v>
      </c>
      <c r="M20" s="186" t="s">
        <v>285</v>
      </c>
      <c r="N20" s="186" t="s">
        <v>285</v>
      </c>
      <c r="O20" s="186" t="s">
        <v>285</v>
      </c>
      <c r="P20" s="186" t="s">
        <v>285</v>
      </c>
      <c r="Q20" s="186" t="s">
        <v>285</v>
      </c>
      <c r="R20" s="181" t="s">
        <v>285</v>
      </c>
      <c r="S20" s="181" t="s">
        <v>285</v>
      </c>
      <c r="T20" s="186" t="s">
        <v>285</v>
      </c>
      <c r="U20" s="186" t="s">
        <v>285</v>
      </c>
      <c r="V20" s="186" t="s">
        <v>285</v>
      </c>
      <c r="W20" s="186" t="s">
        <v>285</v>
      </c>
      <c r="X20" s="186" t="s">
        <v>285</v>
      </c>
      <c r="Y20" s="181" t="s">
        <v>285</v>
      </c>
      <c r="Z20" s="181" t="s">
        <v>285</v>
      </c>
      <c r="AA20" s="186" t="s">
        <v>285</v>
      </c>
      <c r="AB20" s="186" t="s">
        <v>285</v>
      </c>
      <c r="AC20" s="186" t="s">
        <v>285</v>
      </c>
      <c r="AD20" s="186" t="s">
        <v>285</v>
      </c>
      <c r="AE20" s="186" t="s">
        <v>285</v>
      </c>
    </row>
    <row r="21" spans="1:31" ht="31" x14ac:dyDescent="0.35">
      <c r="A21" s="173" t="s">
        <v>216</v>
      </c>
      <c r="B21" s="174" t="s">
        <v>217</v>
      </c>
      <c r="C21" s="173" t="s">
        <v>284</v>
      </c>
      <c r="D21" s="181" t="s">
        <v>285</v>
      </c>
      <c r="E21" s="181" t="s">
        <v>285</v>
      </c>
      <c r="F21" s="186" t="s">
        <v>285</v>
      </c>
      <c r="G21" s="186" t="s">
        <v>285</v>
      </c>
      <c r="H21" s="186" t="s">
        <v>285</v>
      </c>
      <c r="I21" s="186" t="s">
        <v>285</v>
      </c>
      <c r="J21" s="186" t="s">
        <v>285</v>
      </c>
      <c r="K21" s="181" t="s">
        <v>285</v>
      </c>
      <c r="L21" s="181" t="s">
        <v>285</v>
      </c>
      <c r="M21" s="186" t="s">
        <v>285</v>
      </c>
      <c r="N21" s="186" t="s">
        <v>285</v>
      </c>
      <c r="O21" s="186" t="s">
        <v>285</v>
      </c>
      <c r="P21" s="186" t="s">
        <v>285</v>
      </c>
      <c r="Q21" s="186" t="s">
        <v>285</v>
      </c>
      <c r="R21" s="181" t="s">
        <v>285</v>
      </c>
      <c r="S21" s="181" t="s">
        <v>285</v>
      </c>
      <c r="T21" s="186" t="s">
        <v>285</v>
      </c>
      <c r="U21" s="186" t="s">
        <v>285</v>
      </c>
      <c r="V21" s="186" t="s">
        <v>285</v>
      </c>
      <c r="W21" s="186" t="s">
        <v>285</v>
      </c>
      <c r="X21" s="186" t="s">
        <v>285</v>
      </c>
      <c r="Y21" s="181" t="s">
        <v>285</v>
      </c>
      <c r="Z21" s="181" t="s">
        <v>285</v>
      </c>
      <c r="AA21" s="186" t="s">
        <v>285</v>
      </c>
      <c r="AB21" s="186" t="s">
        <v>285</v>
      </c>
      <c r="AC21" s="186" t="s">
        <v>285</v>
      </c>
      <c r="AD21" s="186" t="s">
        <v>285</v>
      </c>
      <c r="AE21" s="186" t="s">
        <v>285</v>
      </c>
    </row>
    <row r="22" spans="1:31" ht="30.65" customHeight="1" x14ac:dyDescent="0.35">
      <c r="A22" s="173" t="s">
        <v>218</v>
      </c>
      <c r="B22" s="174" t="s">
        <v>219</v>
      </c>
      <c r="C22" s="173" t="s">
        <v>284</v>
      </c>
      <c r="D22" s="181" t="s">
        <v>285</v>
      </c>
      <c r="E22" s="181" t="s">
        <v>285</v>
      </c>
      <c r="F22" s="186" t="s">
        <v>285</v>
      </c>
      <c r="G22" s="186" t="s">
        <v>285</v>
      </c>
      <c r="H22" s="186" t="s">
        <v>285</v>
      </c>
      <c r="I22" s="186" t="s">
        <v>285</v>
      </c>
      <c r="J22" s="186" t="s">
        <v>285</v>
      </c>
      <c r="K22" s="181" t="s">
        <v>285</v>
      </c>
      <c r="L22" s="181" t="s">
        <v>285</v>
      </c>
      <c r="M22" s="186" t="s">
        <v>285</v>
      </c>
      <c r="N22" s="186" t="s">
        <v>285</v>
      </c>
      <c r="O22" s="186" t="s">
        <v>285</v>
      </c>
      <c r="P22" s="186" t="s">
        <v>285</v>
      </c>
      <c r="Q22" s="186" t="s">
        <v>285</v>
      </c>
      <c r="R22" s="181" t="s">
        <v>285</v>
      </c>
      <c r="S22" s="181" t="s">
        <v>285</v>
      </c>
      <c r="T22" s="186" t="s">
        <v>285</v>
      </c>
      <c r="U22" s="186" t="s">
        <v>285</v>
      </c>
      <c r="V22" s="186" t="s">
        <v>285</v>
      </c>
      <c r="W22" s="186" t="s">
        <v>285</v>
      </c>
      <c r="X22" s="186" t="s">
        <v>285</v>
      </c>
      <c r="Y22" s="181" t="s">
        <v>285</v>
      </c>
      <c r="Z22" s="181" t="s">
        <v>285</v>
      </c>
      <c r="AA22" s="186" t="s">
        <v>285</v>
      </c>
      <c r="AB22" s="186" t="s">
        <v>285</v>
      </c>
      <c r="AC22" s="186" t="s">
        <v>285</v>
      </c>
      <c r="AD22" s="186" t="s">
        <v>285</v>
      </c>
      <c r="AE22" s="186" t="s">
        <v>285</v>
      </c>
    </row>
    <row r="23" spans="1:31" ht="30.65" customHeight="1" x14ac:dyDescent="0.35">
      <c r="A23" s="173" t="s">
        <v>220</v>
      </c>
      <c r="B23" s="174" t="s">
        <v>195</v>
      </c>
      <c r="C23" s="173" t="s">
        <v>284</v>
      </c>
      <c r="D23" s="181" t="s">
        <v>285</v>
      </c>
      <c r="E23" s="181" t="s">
        <v>285</v>
      </c>
      <c r="F23" s="187">
        <f>F44</f>
        <v>7.1549999999999994</v>
      </c>
      <c r="G23" s="187" t="str">
        <f>G44</f>
        <v>нд</v>
      </c>
      <c r="H23" s="186" t="s">
        <v>285</v>
      </c>
      <c r="I23" s="186" t="s">
        <v>285</v>
      </c>
      <c r="J23" s="182" t="str">
        <f>J44</f>
        <v>нд</v>
      </c>
      <c r="K23" s="181" t="s">
        <v>285</v>
      </c>
      <c r="L23" s="181" t="s">
        <v>285</v>
      </c>
      <c r="M23" s="187">
        <f>M44</f>
        <v>3.605</v>
      </c>
      <c r="N23" s="186" t="s">
        <v>285</v>
      </c>
      <c r="O23" s="186" t="s">
        <v>285</v>
      </c>
      <c r="P23" s="186" t="s">
        <v>285</v>
      </c>
      <c r="Q23" s="182" t="str">
        <f>Q44</f>
        <v>нд</v>
      </c>
      <c r="R23" s="181" t="s">
        <v>285</v>
      </c>
      <c r="S23" s="181" t="s">
        <v>285</v>
      </c>
      <c r="T23" s="187">
        <f>T44</f>
        <v>3.55</v>
      </c>
      <c r="U23" s="187" t="str">
        <f>U44</f>
        <v>нд</v>
      </c>
      <c r="V23" s="186" t="s">
        <v>285</v>
      </c>
      <c r="W23" s="186" t="s">
        <v>285</v>
      </c>
      <c r="X23" s="182" t="str">
        <f>X44</f>
        <v>нд</v>
      </c>
      <c r="Y23" s="181" t="s">
        <v>285</v>
      </c>
      <c r="Z23" s="181" t="s">
        <v>285</v>
      </c>
      <c r="AA23" s="187">
        <f>AA44</f>
        <v>7.1549999999999994</v>
      </c>
      <c r="AB23" s="187" t="str">
        <f>AB44</f>
        <v>нд</v>
      </c>
      <c r="AC23" s="186" t="s">
        <v>285</v>
      </c>
      <c r="AD23" s="186" t="s">
        <v>285</v>
      </c>
      <c r="AE23" s="182" t="str">
        <f>AE44</f>
        <v>нд</v>
      </c>
    </row>
    <row r="24" spans="1:31" ht="30.65" customHeight="1" x14ac:dyDescent="0.35">
      <c r="A24" s="173" t="s">
        <v>127</v>
      </c>
      <c r="B24" s="174" t="s">
        <v>221</v>
      </c>
      <c r="C24" s="173" t="s">
        <v>284</v>
      </c>
      <c r="D24" s="181" t="s">
        <v>285</v>
      </c>
      <c r="E24" s="181" t="s">
        <v>285</v>
      </c>
      <c r="F24" s="186" t="s">
        <v>285</v>
      </c>
      <c r="G24" s="186" t="s">
        <v>285</v>
      </c>
      <c r="H24" s="186" t="s">
        <v>285</v>
      </c>
      <c r="I24" s="186" t="s">
        <v>285</v>
      </c>
      <c r="J24" s="186" t="s">
        <v>285</v>
      </c>
      <c r="K24" s="181" t="s">
        <v>285</v>
      </c>
      <c r="L24" s="181" t="s">
        <v>285</v>
      </c>
      <c r="M24" s="186" t="s">
        <v>285</v>
      </c>
      <c r="N24" s="186" t="s">
        <v>285</v>
      </c>
      <c r="O24" s="186" t="s">
        <v>285</v>
      </c>
      <c r="P24" s="186" t="s">
        <v>285</v>
      </c>
      <c r="Q24" s="186" t="s">
        <v>285</v>
      </c>
      <c r="R24" s="181" t="s">
        <v>285</v>
      </c>
      <c r="S24" s="181" t="s">
        <v>285</v>
      </c>
      <c r="T24" s="186" t="s">
        <v>285</v>
      </c>
      <c r="U24" s="186" t="s">
        <v>285</v>
      </c>
      <c r="V24" s="186" t="s">
        <v>285</v>
      </c>
      <c r="W24" s="186" t="s">
        <v>285</v>
      </c>
      <c r="X24" s="186" t="s">
        <v>285</v>
      </c>
      <c r="Y24" s="181" t="s">
        <v>285</v>
      </c>
      <c r="Z24" s="181" t="s">
        <v>285</v>
      </c>
      <c r="AA24" s="186" t="s">
        <v>285</v>
      </c>
      <c r="AB24" s="186" t="s">
        <v>285</v>
      </c>
      <c r="AC24" s="186" t="s">
        <v>285</v>
      </c>
      <c r="AD24" s="186" t="s">
        <v>285</v>
      </c>
      <c r="AE24" s="186" t="s">
        <v>285</v>
      </c>
    </row>
    <row r="25" spans="1:31" ht="46.5" x14ac:dyDescent="0.35">
      <c r="A25" s="173" t="s">
        <v>128</v>
      </c>
      <c r="B25" s="174" t="s">
        <v>222</v>
      </c>
      <c r="C25" s="173" t="s">
        <v>284</v>
      </c>
      <c r="D25" s="181" t="s">
        <v>285</v>
      </c>
      <c r="E25" s="181" t="s">
        <v>285</v>
      </c>
      <c r="F25" s="186" t="s">
        <v>285</v>
      </c>
      <c r="G25" s="186" t="s">
        <v>285</v>
      </c>
      <c r="H25" s="186" t="s">
        <v>285</v>
      </c>
      <c r="I25" s="186" t="s">
        <v>285</v>
      </c>
      <c r="J25" s="186" t="s">
        <v>285</v>
      </c>
      <c r="K25" s="181" t="s">
        <v>285</v>
      </c>
      <c r="L25" s="181" t="s">
        <v>285</v>
      </c>
      <c r="M25" s="186" t="s">
        <v>285</v>
      </c>
      <c r="N25" s="186" t="s">
        <v>285</v>
      </c>
      <c r="O25" s="186" t="s">
        <v>285</v>
      </c>
      <c r="P25" s="186" t="s">
        <v>285</v>
      </c>
      <c r="Q25" s="186" t="s">
        <v>285</v>
      </c>
      <c r="R25" s="181" t="s">
        <v>285</v>
      </c>
      <c r="S25" s="181" t="s">
        <v>285</v>
      </c>
      <c r="T25" s="186" t="s">
        <v>285</v>
      </c>
      <c r="U25" s="186" t="s">
        <v>285</v>
      </c>
      <c r="V25" s="186" t="s">
        <v>285</v>
      </c>
      <c r="W25" s="186" t="s">
        <v>285</v>
      </c>
      <c r="X25" s="186" t="s">
        <v>285</v>
      </c>
      <c r="Y25" s="181" t="s">
        <v>285</v>
      </c>
      <c r="Z25" s="181" t="s">
        <v>285</v>
      </c>
      <c r="AA25" s="186" t="s">
        <v>285</v>
      </c>
      <c r="AB25" s="186" t="s">
        <v>285</v>
      </c>
      <c r="AC25" s="186" t="s">
        <v>285</v>
      </c>
      <c r="AD25" s="186" t="s">
        <v>285</v>
      </c>
      <c r="AE25" s="186" t="s">
        <v>285</v>
      </c>
    </row>
    <row r="26" spans="1:31" ht="62" x14ac:dyDescent="0.35">
      <c r="A26" s="173" t="s">
        <v>142</v>
      </c>
      <c r="B26" s="174" t="s">
        <v>223</v>
      </c>
      <c r="C26" s="173" t="s">
        <v>284</v>
      </c>
      <c r="D26" s="181" t="s">
        <v>285</v>
      </c>
      <c r="E26" s="181" t="s">
        <v>285</v>
      </c>
      <c r="F26" s="186" t="s">
        <v>285</v>
      </c>
      <c r="G26" s="186" t="s">
        <v>285</v>
      </c>
      <c r="H26" s="186" t="s">
        <v>285</v>
      </c>
      <c r="I26" s="186" t="s">
        <v>285</v>
      </c>
      <c r="J26" s="186" t="s">
        <v>285</v>
      </c>
      <c r="K26" s="181" t="s">
        <v>285</v>
      </c>
      <c r="L26" s="181" t="s">
        <v>285</v>
      </c>
      <c r="M26" s="186" t="s">
        <v>285</v>
      </c>
      <c r="N26" s="186" t="s">
        <v>285</v>
      </c>
      <c r="O26" s="186" t="s">
        <v>285</v>
      </c>
      <c r="P26" s="186" t="s">
        <v>285</v>
      </c>
      <c r="Q26" s="186" t="s">
        <v>285</v>
      </c>
      <c r="R26" s="181" t="s">
        <v>285</v>
      </c>
      <c r="S26" s="181" t="s">
        <v>285</v>
      </c>
      <c r="T26" s="186" t="s">
        <v>285</v>
      </c>
      <c r="U26" s="186" t="s">
        <v>285</v>
      </c>
      <c r="V26" s="186" t="s">
        <v>285</v>
      </c>
      <c r="W26" s="186" t="s">
        <v>285</v>
      </c>
      <c r="X26" s="186" t="s">
        <v>285</v>
      </c>
      <c r="Y26" s="181" t="s">
        <v>285</v>
      </c>
      <c r="Z26" s="181" t="s">
        <v>285</v>
      </c>
      <c r="AA26" s="186" t="s">
        <v>285</v>
      </c>
      <c r="AB26" s="186" t="s">
        <v>285</v>
      </c>
      <c r="AC26" s="186" t="s">
        <v>285</v>
      </c>
      <c r="AD26" s="186" t="s">
        <v>285</v>
      </c>
      <c r="AE26" s="186" t="s">
        <v>285</v>
      </c>
    </row>
    <row r="27" spans="1:31" ht="62" x14ac:dyDescent="0.35">
      <c r="A27" s="173" t="s">
        <v>224</v>
      </c>
      <c r="B27" s="174" t="s">
        <v>225</v>
      </c>
      <c r="C27" s="173" t="s">
        <v>284</v>
      </c>
      <c r="D27" s="181" t="s">
        <v>285</v>
      </c>
      <c r="E27" s="181" t="s">
        <v>285</v>
      </c>
      <c r="F27" s="186" t="s">
        <v>285</v>
      </c>
      <c r="G27" s="186" t="s">
        <v>285</v>
      </c>
      <c r="H27" s="186" t="s">
        <v>285</v>
      </c>
      <c r="I27" s="186" t="s">
        <v>285</v>
      </c>
      <c r="J27" s="186" t="s">
        <v>285</v>
      </c>
      <c r="K27" s="181" t="s">
        <v>285</v>
      </c>
      <c r="L27" s="181" t="s">
        <v>285</v>
      </c>
      <c r="M27" s="186" t="s">
        <v>285</v>
      </c>
      <c r="N27" s="186" t="s">
        <v>285</v>
      </c>
      <c r="O27" s="186" t="s">
        <v>285</v>
      </c>
      <c r="P27" s="186" t="s">
        <v>285</v>
      </c>
      <c r="Q27" s="186" t="s">
        <v>285</v>
      </c>
      <c r="R27" s="181" t="s">
        <v>285</v>
      </c>
      <c r="S27" s="181" t="s">
        <v>285</v>
      </c>
      <c r="T27" s="186" t="s">
        <v>285</v>
      </c>
      <c r="U27" s="186" t="s">
        <v>285</v>
      </c>
      <c r="V27" s="186" t="s">
        <v>285</v>
      </c>
      <c r="W27" s="186" t="s">
        <v>285</v>
      </c>
      <c r="X27" s="186" t="s">
        <v>285</v>
      </c>
      <c r="Y27" s="181" t="s">
        <v>285</v>
      </c>
      <c r="Z27" s="181" t="s">
        <v>285</v>
      </c>
      <c r="AA27" s="186" t="s">
        <v>285</v>
      </c>
      <c r="AB27" s="186" t="s">
        <v>285</v>
      </c>
      <c r="AC27" s="186" t="s">
        <v>285</v>
      </c>
      <c r="AD27" s="186" t="s">
        <v>285</v>
      </c>
      <c r="AE27" s="186" t="s">
        <v>285</v>
      </c>
    </row>
    <row r="28" spans="1:31" ht="46.5" x14ac:dyDescent="0.35">
      <c r="A28" s="173" t="s">
        <v>226</v>
      </c>
      <c r="B28" s="174" t="s">
        <v>227</v>
      </c>
      <c r="C28" s="173" t="s">
        <v>284</v>
      </c>
      <c r="D28" s="181" t="s">
        <v>285</v>
      </c>
      <c r="E28" s="181" t="s">
        <v>285</v>
      </c>
      <c r="F28" s="186" t="s">
        <v>285</v>
      </c>
      <c r="G28" s="186" t="s">
        <v>285</v>
      </c>
      <c r="H28" s="186" t="s">
        <v>285</v>
      </c>
      <c r="I28" s="186" t="s">
        <v>285</v>
      </c>
      <c r="J28" s="186" t="s">
        <v>285</v>
      </c>
      <c r="K28" s="181" t="s">
        <v>285</v>
      </c>
      <c r="L28" s="181" t="s">
        <v>285</v>
      </c>
      <c r="M28" s="186" t="s">
        <v>285</v>
      </c>
      <c r="N28" s="186" t="s">
        <v>285</v>
      </c>
      <c r="O28" s="186" t="s">
        <v>285</v>
      </c>
      <c r="P28" s="186" t="s">
        <v>285</v>
      </c>
      <c r="Q28" s="186" t="s">
        <v>285</v>
      </c>
      <c r="R28" s="181" t="s">
        <v>285</v>
      </c>
      <c r="S28" s="181" t="s">
        <v>285</v>
      </c>
      <c r="T28" s="186" t="s">
        <v>285</v>
      </c>
      <c r="U28" s="186" t="s">
        <v>285</v>
      </c>
      <c r="V28" s="186" t="s">
        <v>285</v>
      </c>
      <c r="W28" s="186" t="s">
        <v>285</v>
      </c>
      <c r="X28" s="186" t="s">
        <v>285</v>
      </c>
      <c r="Y28" s="181" t="s">
        <v>285</v>
      </c>
      <c r="Z28" s="181" t="s">
        <v>285</v>
      </c>
      <c r="AA28" s="186" t="s">
        <v>285</v>
      </c>
      <c r="AB28" s="186" t="s">
        <v>285</v>
      </c>
      <c r="AC28" s="186" t="s">
        <v>285</v>
      </c>
      <c r="AD28" s="186" t="s">
        <v>285</v>
      </c>
      <c r="AE28" s="186" t="s">
        <v>285</v>
      </c>
    </row>
    <row r="29" spans="1:31" ht="31" x14ac:dyDescent="0.35">
      <c r="A29" s="173" t="s">
        <v>129</v>
      </c>
      <c r="B29" s="174" t="s">
        <v>228</v>
      </c>
      <c r="C29" s="173" t="s">
        <v>284</v>
      </c>
      <c r="D29" s="181" t="s">
        <v>285</v>
      </c>
      <c r="E29" s="181" t="s">
        <v>285</v>
      </c>
      <c r="F29" s="186" t="s">
        <v>285</v>
      </c>
      <c r="G29" s="186" t="s">
        <v>285</v>
      </c>
      <c r="H29" s="186" t="s">
        <v>285</v>
      </c>
      <c r="I29" s="186" t="s">
        <v>285</v>
      </c>
      <c r="J29" s="186" t="s">
        <v>285</v>
      </c>
      <c r="K29" s="181" t="s">
        <v>285</v>
      </c>
      <c r="L29" s="181" t="s">
        <v>285</v>
      </c>
      <c r="M29" s="186" t="s">
        <v>285</v>
      </c>
      <c r="N29" s="186" t="s">
        <v>285</v>
      </c>
      <c r="O29" s="186" t="s">
        <v>285</v>
      </c>
      <c r="P29" s="186" t="s">
        <v>285</v>
      </c>
      <c r="Q29" s="186" t="s">
        <v>285</v>
      </c>
      <c r="R29" s="181" t="s">
        <v>285</v>
      </c>
      <c r="S29" s="181" t="s">
        <v>285</v>
      </c>
      <c r="T29" s="186" t="s">
        <v>285</v>
      </c>
      <c r="U29" s="186" t="s">
        <v>285</v>
      </c>
      <c r="V29" s="186" t="s">
        <v>285</v>
      </c>
      <c r="W29" s="186" t="s">
        <v>285</v>
      </c>
      <c r="X29" s="186" t="s">
        <v>285</v>
      </c>
      <c r="Y29" s="181" t="s">
        <v>285</v>
      </c>
      <c r="Z29" s="181" t="s">
        <v>285</v>
      </c>
      <c r="AA29" s="186" t="s">
        <v>285</v>
      </c>
      <c r="AB29" s="186" t="s">
        <v>285</v>
      </c>
      <c r="AC29" s="186" t="s">
        <v>285</v>
      </c>
      <c r="AD29" s="186" t="s">
        <v>285</v>
      </c>
      <c r="AE29" s="186" t="s">
        <v>285</v>
      </c>
    </row>
    <row r="30" spans="1:31" ht="62" x14ac:dyDescent="0.35">
      <c r="A30" s="173" t="s">
        <v>229</v>
      </c>
      <c r="B30" s="174" t="s">
        <v>230</v>
      </c>
      <c r="C30" s="173" t="s">
        <v>284</v>
      </c>
      <c r="D30" s="181" t="s">
        <v>285</v>
      </c>
      <c r="E30" s="181" t="s">
        <v>285</v>
      </c>
      <c r="F30" s="186" t="s">
        <v>285</v>
      </c>
      <c r="G30" s="186" t="s">
        <v>285</v>
      </c>
      <c r="H30" s="186" t="s">
        <v>285</v>
      </c>
      <c r="I30" s="186" t="s">
        <v>285</v>
      </c>
      <c r="J30" s="186" t="s">
        <v>285</v>
      </c>
      <c r="K30" s="181" t="s">
        <v>285</v>
      </c>
      <c r="L30" s="181" t="s">
        <v>285</v>
      </c>
      <c r="M30" s="186" t="s">
        <v>285</v>
      </c>
      <c r="N30" s="186" t="s">
        <v>285</v>
      </c>
      <c r="O30" s="186" t="s">
        <v>285</v>
      </c>
      <c r="P30" s="186" t="s">
        <v>285</v>
      </c>
      <c r="Q30" s="186" t="s">
        <v>285</v>
      </c>
      <c r="R30" s="181" t="s">
        <v>285</v>
      </c>
      <c r="S30" s="181" t="s">
        <v>285</v>
      </c>
      <c r="T30" s="186" t="s">
        <v>285</v>
      </c>
      <c r="U30" s="186" t="s">
        <v>285</v>
      </c>
      <c r="V30" s="186" t="s">
        <v>285</v>
      </c>
      <c r="W30" s="186" t="s">
        <v>285</v>
      </c>
      <c r="X30" s="186" t="s">
        <v>285</v>
      </c>
      <c r="Y30" s="181" t="s">
        <v>285</v>
      </c>
      <c r="Z30" s="181" t="s">
        <v>285</v>
      </c>
      <c r="AA30" s="186" t="s">
        <v>285</v>
      </c>
      <c r="AB30" s="186" t="s">
        <v>285</v>
      </c>
      <c r="AC30" s="186" t="s">
        <v>285</v>
      </c>
      <c r="AD30" s="186" t="s">
        <v>285</v>
      </c>
      <c r="AE30" s="186" t="s">
        <v>285</v>
      </c>
    </row>
    <row r="31" spans="1:31" ht="31" x14ac:dyDescent="0.35">
      <c r="A31" s="173" t="s">
        <v>231</v>
      </c>
      <c r="B31" s="174" t="s">
        <v>232</v>
      </c>
      <c r="C31" s="173" t="s">
        <v>284</v>
      </c>
      <c r="D31" s="181" t="s">
        <v>285</v>
      </c>
      <c r="E31" s="181" t="s">
        <v>285</v>
      </c>
      <c r="F31" s="186" t="s">
        <v>285</v>
      </c>
      <c r="G31" s="186" t="s">
        <v>285</v>
      </c>
      <c r="H31" s="186" t="s">
        <v>285</v>
      </c>
      <c r="I31" s="186" t="s">
        <v>285</v>
      </c>
      <c r="J31" s="186" t="s">
        <v>285</v>
      </c>
      <c r="K31" s="181" t="s">
        <v>285</v>
      </c>
      <c r="L31" s="181" t="s">
        <v>285</v>
      </c>
      <c r="M31" s="186" t="s">
        <v>285</v>
      </c>
      <c r="N31" s="186" t="s">
        <v>285</v>
      </c>
      <c r="O31" s="186" t="s">
        <v>285</v>
      </c>
      <c r="P31" s="186" t="s">
        <v>285</v>
      </c>
      <c r="Q31" s="186" t="s">
        <v>285</v>
      </c>
      <c r="R31" s="181" t="s">
        <v>285</v>
      </c>
      <c r="S31" s="181" t="s">
        <v>285</v>
      </c>
      <c r="T31" s="186" t="s">
        <v>285</v>
      </c>
      <c r="U31" s="186" t="s">
        <v>285</v>
      </c>
      <c r="V31" s="186" t="s">
        <v>285</v>
      </c>
      <c r="W31" s="186" t="s">
        <v>285</v>
      </c>
      <c r="X31" s="186" t="s">
        <v>285</v>
      </c>
      <c r="Y31" s="181" t="s">
        <v>285</v>
      </c>
      <c r="Z31" s="181" t="s">
        <v>285</v>
      </c>
      <c r="AA31" s="186" t="s">
        <v>285</v>
      </c>
      <c r="AB31" s="186" t="s">
        <v>285</v>
      </c>
      <c r="AC31" s="186" t="s">
        <v>285</v>
      </c>
      <c r="AD31" s="186" t="s">
        <v>285</v>
      </c>
      <c r="AE31" s="186" t="s">
        <v>285</v>
      </c>
    </row>
    <row r="32" spans="1:31" ht="46.5" x14ac:dyDescent="0.35">
      <c r="A32" s="173" t="s">
        <v>130</v>
      </c>
      <c r="B32" s="174" t="s">
        <v>233</v>
      </c>
      <c r="C32" s="173" t="s">
        <v>284</v>
      </c>
      <c r="D32" s="181" t="s">
        <v>285</v>
      </c>
      <c r="E32" s="181" t="s">
        <v>285</v>
      </c>
      <c r="F32" s="186" t="s">
        <v>285</v>
      </c>
      <c r="G32" s="186" t="s">
        <v>285</v>
      </c>
      <c r="H32" s="186" t="s">
        <v>285</v>
      </c>
      <c r="I32" s="186" t="s">
        <v>285</v>
      </c>
      <c r="J32" s="186" t="s">
        <v>285</v>
      </c>
      <c r="K32" s="181" t="s">
        <v>285</v>
      </c>
      <c r="L32" s="181" t="s">
        <v>285</v>
      </c>
      <c r="M32" s="186" t="s">
        <v>285</v>
      </c>
      <c r="N32" s="186" t="s">
        <v>285</v>
      </c>
      <c r="O32" s="186" t="s">
        <v>285</v>
      </c>
      <c r="P32" s="186" t="s">
        <v>285</v>
      </c>
      <c r="Q32" s="186" t="s">
        <v>285</v>
      </c>
      <c r="R32" s="181" t="s">
        <v>285</v>
      </c>
      <c r="S32" s="181" t="s">
        <v>285</v>
      </c>
      <c r="T32" s="186" t="s">
        <v>285</v>
      </c>
      <c r="U32" s="186" t="s">
        <v>285</v>
      </c>
      <c r="V32" s="186" t="s">
        <v>285</v>
      </c>
      <c r="W32" s="186" t="s">
        <v>285</v>
      </c>
      <c r="X32" s="186" t="s">
        <v>285</v>
      </c>
      <c r="Y32" s="181" t="s">
        <v>285</v>
      </c>
      <c r="Z32" s="181" t="s">
        <v>285</v>
      </c>
      <c r="AA32" s="186" t="s">
        <v>285</v>
      </c>
      <c r="AB32" s="186" t="s">
        <v>285</v>
      </c>
      <c r="AC32" s="186" t="s">
        <v>285</v>
      </c>
      <c r="AD32" s="186" t="s">
        <v>285</v>
      </c>
      <c r="AE32" s="186" t="s">
        <v>285</v>
      </c>
    </row>
    <row r="33" spans="1:31" ht="31" x14ac:dyDescent="0.35">
      <c r="A33" s="173" t="s">
        <v>143</v>
      </c>
      <c r="B33" s="174" t="s">
        <v>234</v>
      </c>
      <c r="C33" s="173" t="s">
        <v>284</v>
      </c>
      <c r="D33" s="181" t="s">
        <v>285</v>
      </c>
      <c r="E33" s="181" t="s">
        <v>285</v>
      </c>
      <c r="F33" s="186" t="s">
        <v>285</v>
      </c>
      <c r="G33" s="186" t="s">
        <v>285</v>
      </c>
      <c r="H33" s="186" t="s">
        <v>285</v>
      </c>
      <c r="I33" s="186" t="s">
        <v>285</v>
      </c>
      <c r="J33" s="186" t="s">
        <v>285</v>
      </c>
      <c r="K33" s="181" t="s">
        <v>285</v>
      </c>
      <c r="L33" s="181" t="s">
        <v>285</v>
      </c>
      <c r="M33" s="186" t="s">
        <v>285</v>
      </c>
      <c r="N33" s="186" t="s">
        <v>285</v>
      </c>
      <c r="O33" s="186" t="s">
        <v>285</v>
      </c>
      <c r="P33" s="186" t="s">
        <v>285</v>
      </c>
      <c r="Q33" s="186" t="s">
        <v>285</v>
      </c>
      <c r="R33" s="181" t="s">
        <v>285</v>
      </c>
      <c r="S33" s="181" t="s">
        <v>285</v>
      </c>
      <c r="T33" s="186" t="s">
        <v>285</v>
      </c>
      <c r="U33" s="186" t="s">
        <v>285</v>
      </c>
      <c r="V33" s="186" t="s">
        <v>285</v>
      </c>
      <c r="W33" s="186" t="s">
        <v>285</v>
      </c>
      <c r="X33" s="186" t="s">
        <v>285</v>
      </c>
      <c r="Y33" s="181" t="s">
        <v>285</v>
      </c>
      <c r="Z33" s="181" t="s">
        <v>285</v>
      </c>
      <c r="AA33" s="186" t="s">
        <v>285</v>
      </c>
      <c r="AB33" s="186" t="s">
        <v>285</v>
      </c>
      <c r="AC33" s="186" t="s">
        <v>285</v>
      </c>
      <c r="AD33" s="186" t="s">
        <v>285</v>
      </c>
      <c r="AE33" s="186" t="s">
        <v>285</v>
      </c>
    </row>
    <row r="34" spans="1:31" ht="93" x14ac:dyDescent="0.35">
      <c r="A34" s="173" t="s">
        <v>143</v>
      </c>
      <c r="B34" s="174" t="s">
        <v>235</v>
      </c>
      <c r="C34" s="173" t="s">
        <v>284</v>
      </c>
      <c r="D34" s="181" t="s">
        <v>285</v>
      </c>
      <c r="E34" s="181" t="s">
        <v>285</v>
      </c>
      <c r="F34" s="186" t="s">
        <v>285</v>
      </c>
      <c r="G34" s="186" t="s">
        <v>285</v>
      </c>
      <c r="H34" s="186" t="s">
        <v>285</v>
      </c>
      <c r="I34" s="186" t="s">
        <v>285</v>
      </c>
      <c r="J34" s="186" t="s">
        <v>285</v>
      </c>
      <c r="K34" s="181" t="s">
        <v>285</v>
      </c>
      <c r="L34" s="181" t="s">
        <v>285</v>
      </c>
      <c r="M34" s="186" t="s">
        <v>285</v>
      </c>
      <c r="N34" s="186" t="s">
        <v>285</v>
      </c>
      <c r="O34" s="186" t="s">
        <v>285</v>
      </c>
      <c r="P34" s="186" t="s">
        <v>285</v>
      </c>
      <c r="Q34" s="186" t="s">
        <v>285</v>
      </c>
      <c r="R34" s="181" t="s">
        <v>285</v>
      </c>
      <c r="S34" s="181" t="s">
        <v>285</v>
      </c>
      <c r="T34" s="186" t="s">
        <v>285</v>
      </c>
      <c r="U34" s="186" t="s">
        <v>285</v>
      </c>
      <c r="V34" s="186" t="s">
        <v>285</v>
      </c>
      <c r="W34" s="186" t="s">
        <v>285</v>
      </c>
      <c r="X34" s="186" t="s">
        <v>285</v>
      </c>
      <c r="Y34" s="181" t="s">
        <v>285</v>
      </c>
      <c r="Z34" s="181" t="s">
        <v>285</v>
      </c>
      <c r="AA34" s="186" t="s">
        <v>285</v>
      </c>
      <c r="AB34" s="186" t="s">
        <v>285</v>
      </c>
      <c r="AC34" s="186" t="s">
        <v>285</v>
      </c>
      <c r="AD34" s="186" t="s">
        <v>285</v>
      </c>
      <c r="AE34" s="186" t="s">
        <v>285</v>
      </c>
    </row>
    <row r="35" spans="1:31" ht="77.5" x14ac:dyDescent="0.35">
      <c r="A35" s="173" t="s">
        <v>143</v>
      </c>
      <c r="B35" s="174" t="s">
        <v>236</v>
      </c>
      <c r="C35" s="173" t="s">
        <v>284</v>
      </c>
      <c r="D35" s="181" t="s">
        <v>285</v>
      </c>
      <c r="E35" s="181" t="s">
        <v>285</v>
      </c>
      <c r="F35" s="186" t="s">
        <v>285</v>
      </c>
      <c r="G35" s="186" t="s">
        <v>285</v>
      </c>
      <c r="H35" s="186" t="s">
        <v>285</v>
      </c>
      <c r="I35" s="186" t="s">
        <v>285</v>
      </c>
      <c r="J35" s="186" t="s">
        <v>285</v>
      </c>
      <c r="K35" s="181" t="s">
        <v>285</v>
      </c>
      <c r="L35" s="181" t="s">
        <v>285</v>
      </c>
      <c r="M35" s="186" t="s">
        <v>285</v>
      </c>
      <c r="N35" s="186" t="s">
        <v>285</v>
      </c>
      <c r="O35" s="186" t="s">
        <v>285</v>
      </c>
      <c r="P35" s="186" t="s">
        <v>285</v>
      </c>
      <c r="Q35" s="186" t="s">
        <v>285</v>
      </c>
      <c r="R35" s="181" t="s">
        <v>285</v>
      </c>
      <c r="S35" s="181" t="s">
        <v>285</v>
      </c>
      <c r="T35" s="186" t="s">
        <v>285</v>
      </c>
      <c r="U35" s="186" t="s">
        <v>285</v>
      </c>
      <c r="V35" s="186" t="s">
        <v>285</v>
      </c>
      <c r="W35" s="186" t="s">
        <v>285</v>
      </c>
      <c r="X35" s="186" t="s">
        <v>285</v>
      </c>
      <c r="Y35" s="181" t="s">
        <v>285</v>
      </c>
      <c r="Z35" s="181" t="s">
        <v>285</v>
      </c>
      <c r="AA35" s="186" t="s">
        <v>285</v>
      </c>
      <c r="AB35" s="186" t="s">
        <v>285</v>
      </c>
      <c r="AC35" s="186" t="s">
        <v>285</v>
      </c>
      <c r="AD35" s="186" t="s">
        <v>285</v>
      </c>
      <c r="AE35" s="186" t="s">
        <v>285</v>
      </c>
    </row>
    <row r="36" spans="1:31" ht="93" x14ac:dyDescent="0.35">
      <c r="A36" s="173" t="s">
        <v>143</v>
      </c>
      <c r="B36" s="174" t="s">
        <v>237</v>
      </c>
      <c r="C36" s="173" t="s">
        <v>284</v>
      </c>
      <c r="D36" s="181" t="s">
        <v>285</v>
      </c>
      <c r="E36" s="181" t="s">
        <v>285</v>
      </c>
      <c r="F36" s="186" t="s">
        <v>285</v>
      </c>
      <c r="G36" s="186" t="s">
        <v>285</v>
      </c>
      <c r="H36" s="186" t="s">
        <v>285</v>
      </c>
      <c r="I36" s="186" t="s">
        <v>285</v>
      </c>
      <c r="J36" s="186" t="s">
        <v>285</v>
      </c>
      <c r="K36" s="181" t="s">
        <v>285</v>
      </c>
      <c r="L36" s="181" t="s">
        <v>285</v>
      </c>
      <c r="M36" s="186" t="s">
        <v>285</v>
      </c>
      <c r="N36" s="186" t="s">
        <v>285</v>
      </c>
      <c r="O36" s="186" t="s">
        <v>285</v>
      </c>
      <c r="P36" s="186" t="s">
        <v>285</v>
      </c>
      <c r="Q36" s="186" t="s">
        <v>285</v>
      </c>
      <c r="R36" s="181" t="s">
        <v>285</v>
      </c>
      <c r="S36" s="181" t="s">
        <v>285</v>
      </c>
      <c r="T36" s="186" t="s">
        <v>285</v>
      </c>
      <c r="U36" s="186" t="s">
        <v>285</v>
      </c>
      <c r="V36" s="186" t="s">
        <v>285</v>
      </c>
      <c r="W36" s="186" t="s">
        <v>285</v>
      </c>
      <c r="X36" s="186" t="s">
        <v>285</v>
      </c>
      <c r="Y36" s="181" t="s">
        <v>285</v>
      </c>
      <c r="Z36" s="181" t="s">
        <v>285</v>
      </c>
      <c r="AA36" s="186" t="s">
        <v>285</v>
      </c>
      <c r="AB36" s="186" t="s">
        <v>285</v>
      </c>
      <c r="AC36" s="186" t="s">
        <v>285</v>
      </c>
      <c r="AD36" s="186" t="s">
        <v>285</v>
      </c>
      <c r="AE36" s="186" t="s">
        <v>285</v>
      </c>
    </row>
    <row r="37" spans="1:31" ht="31" x14ac:dyDescent="0.35">
      <c r="A37" s="173" t="s">
        <v>144</v>
      </c>
      <c r="B37" s="174" t="s">
        <v>234</v>
      </c>
      <c r="C37" s="173" t="s">
        <v>284</v>
      </c>
      <c r="D37" s="181" t="s">
        <v>285</v>
      </c>
      <c r="E37" s="181" t="s">
        <v>285</v>
      </c>
      <c r="F37" s="186" t="s">
        <v>285</v>
      </c>
      <c r="G37" s="186" t="s">
        <v>285</v>
      </c>
      <c r="H37" s="186" t="s">
        <v>285</v>
      </c>
      <c r="I37" s="186" t="s">
        <v>285</v>
      </c>
      <c r="J37" s="186" t="s">
        <v>285</v>
      </c>
      <c r="K37" s="181" t="s">
        <v>285</v>
      </c>
      <c r="L37" s="181" t="s">
        <v>285</v>
      </c>
      <c r="M37" s="186" t="s">
        <v>285</v>
      </c>
      <c r="N37" s="186" t="s">
        <v>285</v>
      </c>
      <c r="O37" s="186" t="s">
        <v>285</v>
      </c>
      <c r="P37" s="186" t="s">
        <v>285</v>
      </c>
      <c r="Q37" s="186" t="s">
        <v>285</v>
      </c>
      <c r="R37" s="181" t="s">
        <v>285</v>
      </c>
      <c r="S37" s="181" t="s">
        <v>285</v>
      </c>
      <c r="T37" s="186" t="s">
        <v>285</v>
      </c>
      <c r="U37" s="186" t="s">
        <v>285</v>
      </c>
      <c r="V37" s="186" t="s">
        <v>285</v>
      </c>
      <c r="W37" s="186" t="s">
        <v>285</v>
      </c>
      <c r="X37" s="186" t="s">
        <v>285</v>
      </c>
      <c r="Y37" s="181" t="s">
        <v>285</v>
      </c>
      <c r="Z37" s="181" t="s">
        <v>285</v>
      </c>
      <c r="AA37" s="186" t="s">
        <v>285</v>
      </c>
      <c r="AB37" s="186" t="s">
        <v>285</v>
      </c>
      <c r="AC37" s="186" t="s">
        <v>285</v>
      </c>
      <c r="AD37" s="186" t="s">
        <v>285</v>
      </c>
      <c r="AE37" s="186" t="s">
        <v>285</v>
      </c>
    </row>
    <row r="38" spans="1:31" ht="93" x14ac:dyDescent="0.35">
      <c r="A38" s="173" t="s">
        <v>144</v>
      </c>
      <c r="B38" s="174" t="s">
        <v>235</v>
      </c>
      <c r="C38" s="173" t="s">
        <v>284</v>
      </c>
      <c r="D38" s="181" t="s">
        <v>285</v>
      </c>
      <c r="E38" s="181" t="s">
        <v>285</v>
      </c>
      <c r="F38" s="186" t="s">
        <v>285</v>
      </c>
      <c r="G38" s="186" t="s">
        <v>285</v>
      </c>
      <c r="H38" s="186" t="s">
        <v>285</v>
      </c>
      <c r="I38" s="186" t="s">
        <v>285</v>
      </c>
      <c r="J38" s="186" t="s">
        <v>285</v>
      </c>
      <c r="K38" s="181" t="s">
        <v>285</v>
      </c>
      <c r="L38" s="181" t="s">
        <v>285</v>
      </c>
      <c r="M38" s="186" t="s">
        <v>285</v>
      </c>
      <c r="N38" s="186" t="s">
        <v>285</v>
      </c>
      <c r="O38" s="186" t="s">
        <v>285</v>
      </c>
      <c r="P38" s="186" t="s">
        <v>285</v>
      </c>
      <c r="Q38" s="186" t="s">
        <v>285</v>
      </c>
      <c r="R38" s="181" t="s">
        <v>285</v>
      </c>
      <c r="S38" s="181" t="s">
        <v>285</v>
      </c>
      <c r="T38" s="186" t="s">
        <v>285</v>
      </c>
      <c r="U38" s="186" t="s">
        <v>285</v>
      </c>
      <c r="V38" s="186" t="s">
        <v>285</v>
      </c>
      <c r="W38" s="186" t="s">
        <v>285</v>
      </c>
      <c r="X38" s="186" t="s">
        <v>285</v>
      </c>
      <c r="Y38" s="181" t="s">
        <v>285</v>
      </c>
      <c r="Z38" s="181" t="s">
        <v>285</v>
      </c>
      <c r="AA38" s="186" t="s">
        <v>285</v>
      </c>
      <c r="AB38" s="186" t="s">
        <v>285</v>
      </c>
      <c r="AC38" s="186" t="s">
        <v>285</v>
      </c>
      <c r="AD38" s="186" t="s">
        <v>285</v>
      </c>
      <c r="AE38" s="186" t="s">
        <v>285</v>
      </c>
    </row>
    <row r="39" spans="1:31" ht="77.5" x14ac:dyDescent="0.35">
      <c r="A39" s="173" t="s">
        <v>144</v>
      </c>
      <c r="B39" s="174" t="s">
        <v>236</v>
      </c>
      <c r="C39" s="173" t="s">
        <v>284</v>
      </c>
      <c r="D39" s="181" t="s">
        <v>285</v>
      </c>
      <c r="E39" s="181" t="s">
        <v>285</v>
      </c>
      <c r="F39" s="186" t="s">
        <v>285</v>
      </c>
      <c r="G39" s="186" t="s">
        <v>285</v>
      </c>
      <c r="H39" s="186" t="s">
        <v>285</v>
      </c>
      <c r="I39" s="186" t="s">
        <v>285</v>
      </c>
      <c r="J39" s="186" t="s">
        <v>285</v>
      </c>
      <c r="K39" s="181" t="s">
        <v>285</v>
      </c>
      <c r="L39" s="181" t="s">
        <v>285</v>
      </c>
      <c r="M39" s="186" t="s">
        <v>285</v>
      </c>
      <c r="N39" s="186" t="s">
        <v>285</v>
      </c>
      <c r="O39" s="186" t="s">
        <v>285</v>
      </c>
      <c r="P39" s="186" t="s">
        <v>285</v>
      </c>
      <c r="Q39" s="186" t="s">
        <v>285</v>
      </c>
      <c r="R39" s="181" t="s">
        <v>285</v>
      </c>
      <c r="S39" s="181" t="s">
        <v>285</v>
      </c>
      <c r="T39" s="186" t="s">
        <v>285</v>
      </c>
      <c r="U39" s="186" t="s">
        <v>285</v>
      </c>
      <c r="V39" s="186" t="s">
        <v>285</v>
      </c>
      <c r="W39" s="186" t="s">
        <v>285</v>
      </c>
      <c r="X39" s="186" t="s">
        <v>285</v>
      </c>
      <c r="Y39" s="181" t="s">
        <v>285</v>
      </c>
      <c r="Z39" s="181" t="s">
        <v>285</v>
      </c>
      <c r="AA39" s="186" t="s">
        <v>285</v>
      </c>
      <c r="AB39" s="186" t="s">
        <v>285</v>
      </c>
      <c r="AC39" s="186" t="s">
        <v>285</v>
      </c>
      <c r="AD39" s="186" t="s">
        <v>285</v>
      </c>
      <c r="AE39" s="186" t="s">
        <v>285</v>
      </c>
    </row>
    <row r="40" spans="1:31" ht="93" x14ac:dyDescent="0.35">
      <c r="A40" s="173" t="s">
        <v>144</v>
      </c>
      <c r="B40" s="174" t="s">
        <v>238</v>
      </c>
      <c r="C40" s="173" t="s">
        <v>284</v>
      </c>
      <c r="D40" s="181" t="s">
        <v>285</v>
      </c>
      <c r="E40" s="181" t="s">
        <v>285</v>
      </c>
      <c r="F40" s="186" t="s">
        <v>285</v>
      </c>
      <c r="G40" s="186" t="s">
        <v>285</v>
      </c>
      <c r="H40" s="186" t="s">
        <v>285</v>
      </c>
      <c r="I40" s="186" t="s">
        <v>285</v>
      </c>
      <c r="J40" s="186" t="s">
        <v>285</v>
      </c>
      <c r="K40" s="181" t="s">
        <v>285</v>
      </c>
      <c r="L40" s="181" t="s">
        <v>285</v>
      </c>
      <c r="M40" s="186" t="s">
        <v>285</v>
      </c>
      <c r="N40" s="186" t="s">
        <v>285</v>
      </c>
      <c r="O40" s="186" t="s">
        <v>285</v>
      </c>
      <c r="P40" s="186" t="s">
        <v>285</v>
      </c>
      <c r="Q40" s="186" t="s">
        <v>285</v>
      </c>
      <c r="R40" s="181" t="s">
        <v>285</v>
      </c>
      <c r="S40" s="181" t="s">
        <v>285</v>
      </c>
      <c r="T40" s="186" t="s">
        <v>285</v>
      </c>
      <c r="U40" s="186" t="s">
        <v>285</v>
      </c>
      <c r="V40" s="186" t="s">
        <v>285</v>
      </c>
      <c r="W40" s="186" t="s">
        <v>285</v>
      </c>
      <c r="X40" s="186" t="s">
        <v>285</v>
      </c>
      <c r="Y40" s="181" t="s">
        <v>285</v>
      </c>
      <c r="Z40" s="181" t="s">
        <v>285</v>
      </c>
      <c r="AA40" s="186" t="s">
        <v>285</v>
      </c>
      <c r="AB40" s="186" t="s">
        <v>285</v>
      </c>
      <c r="AC40" s="186" t="s">
        <v>285</v>
      </c>
      <c r="AD40" s="186" t="s">
        <v>285</v>
      </c>
      <c r="AE40" s="186" t="s">
        <v>285</v>
      </c>
    </row>
    <row r="41" spans="1:31" ht="77.5" x14ac:dyDescent="0.35">
      <c r="A41" s="173" t="s">
        <v>131</v>
      </c>
      <c r="B41" s="174" t="s">
        <v>239</v>
      </c>
      <c r="C41" s="173" t="s">
        <v>284</v>
      </c>
      <c r="D41" s="181" t="s">
        <v>285</v>
      </c>
      <c r="E41" s="181" t="s">
        <v>285</v>
      </c>
      <c r="F41" s="186" t="s">
        <v>285</v>
      </c>
      <c r="G41" s="186" t="s">
        <v>285</v>
      </c>
      <c r="H41" s="186" t="s">
        <v>285</v>
      </c>
      <c r="I41" s="186" t="s">
        <v>285</v>
      </c>
      <c r="J41" s="186" t="s">
        <v>285</v>
      </c>
      <c r="K41" s="181" t="s">
        <v>285</v>
      </c>
      <c r="L41" s="181" t="s">
        <v>285</v>
      </c>
      <c r="M41" s="186" t="s">
        <v>285</v>
      </c>
      <c r="N41" s="186" t="s">
        <v>285</v>
      </c>
      <c r="O41" s="186" t="s">
        <v>285</v>
      </c>
      <c r="P41" s="186" t="s">
        <v>285</v>
      </c>
      <c r="Q41" s="186" t="s">
        <v>285</v>
      </c>
      <c r="R41" s="181" t="s">
        <v>285</v>
      </c>
      <c r="S41" s="181" t="s">
        <v>285</v>
      </c>
      <c r="T41" s="186" t="s">
        <v>285</v>
      </c>
      <c r="U41" s="186" t="s">
        <v>285</v>
      </c>
      <c r="V41" s="186" t="s">
        <v>285</v>
      </c>
      <c r="W41" s="186" t="s">
        <v>285</v>
      </c>
      <c r="X41" s="186" t="s">
        <v>285</v>
      </c>
      <c r="Y41" s="181" t="s">
        <v>285</v>
      </c>
      <c r="Z41" s="181" t="s">
        <v>285</v>
      </c>
      <c r="AA41" s="186" t="s">
        <v>285</v>
      </c>
      <c r="AB41" s="186" t="s">
        <v>285</v>
      </c>
      <c r="AC41" s="186" t="s">
        <v>285</v>
      </c>
      <c r="AD41" s="186" t="s">
        <v>285</v>
      </c>
      <c r="AE41" s="186" t="s">
        <v>285</v>
      </c>
    </row>
    <row r="42" spans="1:31" ht="62" x14ac:dyDescent="0.35">
      <c r="A42" s="173" t="s">
        <v>240</v>
      </c>
      <c r="B42" s="174" t="s">
        <v>241</v>
      </c>
      <c r="C42" s="173" t="s">
        <v>284</v>
      </c>
      <c r="D42" s="181" t="s">
        <v>285</v>
      </c>
      <c r="E42" s="181" t="s">
        <v>285</v>
      </c>
      <c r="F42" s="186" t="s">
        <v>285</v>
      </c>
      <c r="G42" s="186" t="s">
        <v>285</v>
      </c>
      <c r="H42" s="186" t="s">
        <v>285</v>
      </c>
      <c r="I42" s="186" t="s">
        <v>285</v>
      </c>
      <c r="J42" s="186" t="s">
        <v>285</v>
      </c>
      <c r="K42" s="181" t="s">
        <v>285</v>
      </c>
      <c r="L42" s="181" t="s">
        <v>285</v>
      </c>
      <c r="M42" s="186" t="s">
        <v>285</v>
      </c>
      <c r="N42" s="186" t="s">
        <v>285</v>
      </c>
      <c r="O42" s="186" t="s">
        <v>285</v>
      </c>
      <c r="P42" s="186" t="s">
        <v>285</v>
      </c>
      <c r="Q42" s="186" t="s">
        <v>285</v>
      </c>
      <c r="R42" s="181" t="s">
        <v>285</v>
      </c>
      <c r="S42" s="181" t="s">
        <v>285</v>
      </c>
      <c r="T42" s="186" t="s">
        <v>285</v>
      </c>
      <c r="U42" s="186" t="s">
        <v>285</v>
      </c>
      <c r="V42" s="186" t="s">
        <v>285</v>
      </c>
      <c r="W42" s="186" t="s">
        <v>285</v>
      </c>
      <c r="X42" s="186" t="s">
        <v>285</v>
      </c>
      <c r="Y42" s="181" t="s">
        <v>285</v>
      </c>
      <c r="Z42" s="181" t="s">
        <v>285</v>
      </c>
      <c r="AA42" s="186" t="s">
        <v>285</v>
      </c>
      <c r="AB42" s="186" t="s">
        <v>285</v>
      </c>
      <c r="AC42" s="186" t="s">
        <v>285</v>
      </c>
      <c r="AD42" s="186" t="s">
        <v>285</v>
      </c>
      <c r="AE42" s="186" t="s">
        <v>285</v>
      </c>
    </row>
    <row r="43" spans="1:31" ht="62" x14ac:dyDescent="0.35">
      <c r="A43" s="173" t="s">
        <v>242</v>
      </c>
      <c r="B43" s="174" t="s">
        <v>243</v>
      </c>
      <c r="C43" s="173" t="s">
        <v>284</v>
      </c>
      <c r="D43" s="181" t="s">
        <v>285</v>
      </c>
      <c r="E43" s="181" t="s">
        <v>285</v>
      </c>
      <c r="F43" s="186" t="s">
        <v>285</v>
      </c>
      <c r="G43" s="186" t="s">
        <v>285</v>
      </c>
      <c r="H43" s="186" t="s">
        <v>285</v>
      </c>
      <c r="I43" s="186" t="s">
        <v>285</v>
      </c>
      <c r="J43" s="186" t="s">
        <v>285</v>
      </c>
      <c r="K43" s="181" t="s">
        <v>285</v>
      </c>
      <c r="L43" s="181" t="s">
        <v>285</v>
      </c>
      <c r="M43" s="186" t="s">
        <v>285</v>
      </c>
      <c r="N43" s="186" t="s">
        <v>285</v>
      </c>
      <c r="O43" s="186" t="s">
        <v>285</v>
      </c>
      <c r="P43" s="186" t="s">
        <v>285</v>
      </c>
      <c r="Q43" s="186" t="s">
        <v>285</v>
      </c>
      <c r="R43" s="181" t="s">
        <v>285</v>
      </c>
      <c r="S43" s="181" t="s">
        <v>285</v>
      </c>
      <c r="T43" s="186" t="s">
        <v>285</v>
      </c>
      <c r="U43" s="186" t="s">
        <v>285</v>
      </c>
      <c r="V43" s="186" t="s">
        <v>285</v>
      </c>
      <c r="W43" s="186" t="s">
        <v>285</v>
      </c>
      <c r="X43" s="186" t="s">
        <v>285</v>
      </c>
      <c r="Y43" s="181" t="s">
        <v>285</v>
      </c>
      <c r="Z43" s="181" t="s">
        <v>285</v>
      </c>
      <c r="AA43" s="186" t="s">
        <v>285</v>
      </c>
      <c r="AB43" s="186" t="s">
        <v>285</v>
      </c>
      <c r="AC43" s="186" t="s">
        <v>285</v>
      </c>
      <c r="AD43" s="186" t="s">
        <v>285</v>
      </c>
      <c r="AE43" s="186" t="s">
        <v>285</v>
      </c>
    </row>
    <row r="44" spans="1:31" ht="31" x14ac:dyDescent="0.35">
      <c r="A44" s="173" t="s">
        <v>132</v>
      </c>
      <c r="B44" s="174" t="s">
        <v>244</v>
      </c>
      <c r="C44" s="173" t="s">
        <v>284</v>
      </c>
      <c r="D44" s="181" t="s">
        <v>285</v>
      </c>
      <c r="E44" s="181" t="s">
        <v>285</v>
      </c>
      <c r="F44" s="187">
        <f>F48</f>
        <v>7.1549999999999994</v>
      </c>
      <c r="G44" s="187" t="str">
        <f>G48</f>
        <v>нд</v>
      </c>
      <c r="H44" s="186" t="s">
        <v>285</v>
      </c>
      <c r="I44" s="186" t="s">
        <v>285</v>
      </c>
      <c r="J44" s="182" t="str">
        <f>J48</f>
        <v>нд</v>
      </c>
      <c r="K44" s="181" t="s">
        <v>285</v>
      </c>
      <c r="L44" s="181" t="s">
        <v>285</v>
      </c>
      <c r="M44" s="187">
        <f>M48</f>
        <v>3.605</v>
      </c>
      <c r="N44" s="187" t="str">
        <f>N48</f>
        <v>нд</v>
      </c>
      <c r="O44" s="186" t="s">
        <v>285</v>
      </c>
      <c r="P44" s="186" t="s">
        <v>285</v>
      </c>
      <c r="Q44" s="182" t="str">
        <f>Q48</f>
        <v>нд</v>
      </c>
      <c r="R44" s="181" t="s">
        <v>285</v>
      </c>
      <c r="S44" s="181" t="s">
        <v>285</v>
      </c>
      <c r="T44" s="187">
        <f>T48</f>
        <v>3.55</v>
      </c>
      <c r="U44" s="187" t="str">
        <f>U48</f>
        <v>нд</v>
      </c>
      <c r="V44" s="186" t="s">
        <v>285</v>
      </c>
      <c r="W44" s="186" t="s">
        <v>285</v>
      </c>
      <c r="X44" s="182" t="str">
        <f>X48</f>
        <v>нд</v>
      </c>
      <c r="Y44" s="181" t="s">
        <v>285</v>
      </c>
      <c r="Z44" s="181" t="s">
        <v>285</v>
      </c>
      <c r="AA44" s="187">
        <f>AA48</f>
        <v>7.1549999999999994</v>
      </c>
      <c r="AB44" s="187" t="str">
        <f>AB48</f>
        <v>нд</v>
      </c>
      <c r="AC44" s="186" t="s">
        <v>285</v>
      </c>
      <c r="AD44" s="186" t="s">
        <v>285</v>
      </c>
      <c r="AE44" s="182" t="str">
        <f>AE48</f>
        <v>нд</v>
      </c>
    </row>
    <row r="45" spans="1:31" ht="62" x14ac:dyDescent="0.35">
      <c r="A45" s="173" t="s">
        <v>145</v>
      </c>
      <c r="B45" s="174" t="s">
        <v>245</v>
      </c>
      <c r="C45" s="173" t="s">
        <v>284</v>
      </c>
      <c r="D45" s="181" t="s">
        <v>285</v>
      </c>
      <c r="E45" s="181" t="s">
        <v>285</v>
      </c>
      <c r="F45" s="186" t="s">
        <v>285</v>
      </c>
      <c r="G45" s="186" t="s">
        <v>285</v>
      </c>
      <c r="H45" s="186" t="s">
        <v>285</v>
      </c>
      <c r="I45" s="186" t="s">
        <v>285</v>
      </c>
      <c r="J45" s="186" t="s">
        <v>285</v>
      </c>
      <c r="K45" s="181" t="s">
        <v>285</v>
      </c>
      <c r="L45" s="181" t="s">
        <v>285</v>
      </c>
      <c r="M45" s="186" t="s">
        <v>285</v>
      </c>
      <c r="N45" s="186" t="s">
        <v>285</v>
      </c>
      <c r="O45" s="186" t="s">
        <v>285</v>
      </c>
      <c r="P45" s="186" t="s">
        <v>285</v>
      </c>
      <c r="Q45" s="186" t="s">
        <v>285</v>
      </c>
      <c r="R45" s="181" t="s">
        <v>285</v>
      </c>
      <c r="S45" s="181" t="s">
        <v>285</v>
      </c>
      <c r="T45" s="186" t="s">
        <v>285</v>
      </c>
      <c r="U45" s="186" t="s">
        <v>285</v>
      </c>
      <c r="V45" s="186" t="s">
        <v>285</v>
      </c>
      <c r="W45" s="186" t="s">
        <v>285</v>
      </c>
      <c r="X45" s="186" t="s">
        <v>285</v>
      </c>
      <c r="Y45" s="181" t="s">
        <v>285</v>
      </c>
      <c r="Z45" s="181" t="s">
        <v>285</v>
      </c>
      <c r="AA45" s="186" t="s">
        <v>285</v>
      </c>
      <c r="AB45" s="186" t="s">
        <v>285</v>
      </c>
      <c r="AC45" s="186" t="s">
        <v>285</v>
      </c>
      <c r="AD45" s="186" t="s">
        <v>285</v>
      </c>
      <c r="AE45" s="186" t="s">
        <v>285</v>
      </c>
    </row>
    <row r="46" spans="1:31" ht="31" x14ac:dyDescent="0.35">
      <c r="A46" s="173" t="s">
        <v>146</v>
      </c>
      <c r="B46" s="174" t="s">
        <v>246</v>
      </c>
      <c r="C46" s="173" t="s">
        <v>284</v>
      </c>
      <c r="D46" s="181" t="s">
        <v>285</v>
      </c>
      <c r="E46" s="181" t="s">
        <v>285</v>
      </c>
      <c r="F46" s="186" t="s">
        <v>285</v>
      </c>
      <c r="G46" s="186" t="s">
        <v>285</v>
      </c>
      <c r="H46" s="186" t="s">
        <v>285</v>
      </c>
      <c r="I46" s="186" t="s">
        <v>285</v>
      </c>
      <c r="J46" s="186" t="s">
        <v>285</v>
      </c>
      <c r="K46" s="181" t="s">
        <v>285</v>
      </c>
      <c r="L46" s="181" t="s">
        <v>285</v>
      </c>
      <c r="M46" s="186" t="s">
        <v>285</v>
      </c>
      <c r="N46" s="186" t="s">
        <v>285</v>
      </c>
      <c r="O46" s="186" t="s">
        <v>285</v>
      </c>
      <c r="P46" s="186" t="s">
        <v>285</v>
      </c>
      <c r="Q46" s="186" t="s">
        <v>285</v>
      </c>
      <c r="R46" s="181" t="s">
        <v>285</v>
      </c>
      <c r="S46" s="181" t="s">
        <v>285</v>
      </c>
      <c r="T46" s="186" t="s">
        <v>285</v>
      </c>
      <c r="U46" s="186" t="s">
        <v>285</v>
      </c>
      <c r="V46" s="186" t="s">
        <v>285</v>
      </c>
      <c r="W46" s="186" t="s">
        <v>285</v>
      </c>
      <c r="X46" s="186" t="s">
        <v>285</v>
      </c>
      <c r="Y46" s="181" t="s">
        <v>285</v>
      </c>
      <c r="Z46" s="181" t="s">
        <v>285</v>
      </c>
      <c r="AA46" s="186" t="s">
        <v>285</v>
      </c>
      <c r="AB46" s="186" t="s">
        <v>285</v>
      </c>
      <c r="AC46" s="186" t="s">
        <v>285</v>
      </c>
      <c r="AD46" s="186" t="s">
        <v>285</v>
      </c>
      <c r="AE46" s="186" t="s">
        <v>285</v>
      </c>
    </row>
    <row r="47" spans="1:31" ht="46.5" x14ac:dyDescent="0.35">
      <c r="A47" s="173" t="s">
        <v>147</v>
      </c>
      <c r="B47" s="174" t="s">
        <v>247</v>
      </c>
      <c r="C47" s="173" t="s">
        <v>284</v>
      </c>
      <c r="D47" s="181" t="s">
        <v>285</v>
      </c>
      <c r="E47" s="181" t="s">
        <v>285</v>
      </c>
      <c r="F47" s="186" t="s">
        <v>285</v>
      </c>
      <c r="G47" s="186" t="s">
        <v>285</v>
      </c>
      <c r="H47" s="186" t="s">
        <v>285</v>
      </c>
      <c r="I47" s="186" t="s">
        <v>285</v>
      </c>
      <c r="J47" s="186" t="s">
        <v>285</v>
      </c>
      <c r="K47" s="181" t="s">
        <v>285</v>
      </c>
      <c r="L47" s="181" t="s">
        <v>285</v>
      </c>
      <c r="M47" s="186" t="s">
        <v>285</v>
      </c>
      <c r="N47" s="186" t="s">
        <v>285</v>
      </c>
      <c r="O47" s="186" t="s">
        <v>285</v>
      </c>
      <c r="P47" s="186" t="s">
        <v>285</v>
      </c>
      <c r="Q47" s="186" t="s">
        <v>285</v>
      </c>
      <c r="R47" s="181" t="s">
        <v>285</v>
      </c>
      <c r="S47" s="181" t="s">
        <v>285</v>
      </c>
      <c r="T47" s="186" t="s">
        <v>285</v>
      </c>
      <c r="U47" s="186" t="s">
        <v>285</v>
      </c>
      <c r="V47" s="186" t="s">
        <v>285</v>
      </c>
      <c r="W47" s="186" t="s">
        <v>285</v>
      </c>
      <c r="X47" s="186" t="s">
        <v>285</v>
      </c>
      <c r="Y47" s="181" t="s">
        <v>285</v>
      </c>
      <c r="Z47" s="181" t="s">
        <v>285</v>
      </c>
      <c r="AA47" s="186" t="s">
        <v>285</v>
      </c>
      <c r="AB47" s="186" t="s">
        <v>285</v>
      </c>
      <c r="AC47" s="186" t="s">
        <v>285</v>
      </c>
      <c r="AD47" s="186" t="s">
        <v>285</v>
      </c>
      <c r="AE47" s="186" t="s">
        <v>285</v>
      </c>
    </row>
    <row r="48" spans="1:31" ht="46.5" x14ac:dyDescent="0.35">
      <c r="A48" s="173" t="s">
        <v>148</v>
      </c>
      <c r="B48" s="174" t="s">
        <v>248</v>
      </c>
      <c r="C48" s="173" t="s">
        <v>284</v>
      </c>
      <c r="D48" s="181" t="s">
        <v>285</v>
      </c>
      <c r="E48" s="181" t="s">
        <v>285</v>
      </c>
      <c r="F48" s="187">
        <f>F49</f>
        <v>7.1549999999999994</v>
      </c>
      <c r="G48" s="186" t="s">
        <v>285</v>
      </c>
      <c r="H48" s="186" t="s">
        <v>285</v>
      </c>
      <c r="I48" s="186" t="s">
        <v>285</v>
      </c>
      <c r="J48" s="186" t="s">
        <v>285</v>
      </c>
      <c r="K48" s="181" t="s">
        <v>285</v>
      </c>
      <c r="L48" s="181" t="s">
        <v>285</v>
      </c>
      <c r="M48" s="187">
        <f>M49</f>
        <v>3.605</v>
      </c>
      <c r="N48" s="186" t="s">
        <v>285</v>
      </c>
      <c r="O48" s="186" t="s">
        <v>285</v>
      </c>
      <c r="P48" s="186" t="s">
        <v>285</v>
      </c>
      <c r="Q48" s="186" t="s">
        <v>285</v>
      </c>
      <c r="R48" s="181" t="s">
        <v>285</v>
      </c>
      <c r="S48" s="181" t="s">
        <v>285</v>
      </c>
      <c r="T48" s="187">
        <f>T49</f>
        <v>3.55</v>
      </c>
      <c r="U48" s="186" t="s">
        <v>285</v>
      </c>
      <c r="V48" s="186" t="s">
        <v>285</v>
      </c>
      <c r="W48" s="186" t="s">
        <v>285</v>
      </c>
      <c r="X48" s="186" t="s">
        <v>285</v>
      </c>
      <c r="Y48" s="181" t="s">
        <v>285</v>
      </c>
      <c r="Z48" s="181" t="s">
        <v>285</v>
      </c>
      <c r="AA48" s="187">
        <f>AA49</f>
        <v>7.1549999999999994</v>
      </c>
      <c r="AB48" s="186" t="s">
        <v>285</v>
      </c>
      <c r="AC48" s="186" t="s">
        <v>285</v>
      </c>
      <c r="AD48" s="186" t="s">
        <v>285</v>
      </c>
      <c r="AE48" s="186" t="s">
        <v>285</v>
      </c>
    </row>
    <row r="49" spans="1:31" ht="31" x14ac:dyDescent="0.35">
      <c r="A49" s="173" t="s">
        <v>249</v>
      </c>
      <c r="B49" s="174" t="s">
        <v>250</v>
      </c>
      <c r="C49" s="173" t="s">
        <v>284</v>
      </c>
      <c r="D49" s="181" t="s">
        <v>285</v>
      </c>
      <c r="E49" s="181" t="s">
        <v>285</v>
      </c>
      <c r="F49" s="187">
        <f>SUM(F50:F58)</f>
        <v>7.1549999999999994</v>
      </c>
      <c r="G49" s="181" t="s">
        <v>285</v>
      </c>
      <c r="H49" s="181" t="s">
        <v>285</v>
      </c>
      <c r="I49" s="181" t="s">
        <v>285</v>
      </c>
      <c r="J49" s="181" t="s">
        <v>285</v>
      </c>
      <c r="K49" s="181" t="s">
        <v>285</v>
      </c>
      <c r="L49" s="181" t="s">
        <v>285</v>
      </c>
      <c r="M49" s="187">
        <f>SUM(M50:M58)</f>
        <v>3.605</v>
      </c>
      <c r="N49" s="181" t="s">
        <v>285</v>
      </c>
      <c r="O49" s="181" t="s">
        <v>285</v>
      </c>
      <c r="P49" s="181" t="s">
        <v>285</v>
      </c>
      <c r="Q49" s="181" t="s">
        <v>285</v>
      </c>
      <c r="R49" s="181" t="s">
        <v>285</v>
      </c>
      <c r="S49" s="181" t="s">
        <v>285</v>
      </c>
      <c r="T49" s="187">
        <f>SUM(T50:T58)</f>
        <v>3.55</v>
      </c>
      <c r="U49" s="181" t="s">
        <v>285</v>
      </c>
      <c r="V49" s="181" t="s">
        <v>285</v>
      </c>
      <c r="W49" s="181" t="s">
        <v>285</v>
      </c>
      <c r="X49" s="181" t="s">
        <v>285</v>
      </c>
      <c r="Y49" s="181" t="s">
        <v>285</v>
      </c>
      <c r="Z49" s="181" t="s">
        <v>285</v>
      </c>
      <c r="AA49" s="187">
        <f>SUM(AA50:AA58)</f>
        <v>7.1549999999999994</v>
      </c>
      <c r="AB49" s="181" t="s">
        <v>285</v>
      </c>
      <c r="AC49" s="181" t="s">
        <v>285</v>
      </c>
      <c r="AD49" s="181" t="s">
        <v>285</v>
      </c>
      <c r="AE49" s="181" t="s">
        <v>285</v>
      </c>
    </row>
    <row r="50" spans="1:31" ht="31" x14ac:dyDescent="0.35">
      <c r="A50" s="173" t="s">
        <v>249</v>
      </c>
      <c r="B50" s="169" t="s">
        <v>336</v>
      </c>
      <c r="C50" s="188" t="s">
        <v>337</v>
      </c>
      <c r="D50" s="181" t="s">
        <v>285</v>
      </c>
      <c r="E50" s="181" t="s">
        <v>285</v>
      </c>
      <c r="F50" s="157">
        <v>1.7</v>
      </c>
      <c r="G50" s="181" t="s">
        <v>285</v>
      </c>
      <c r="H50" s="181" t="s">
        <v>285</v>
      </c>
      <c r="I50" s="181" t="s">
        <v>285</v>
      </c>
      <c r="J50" s="181" t="s">
        <v>285</v>
      </c>
      <c r="K50" s="181" t="s">
        <v>285</v>
      </c>
      <c r="L50" s="181" t="s">
        <v>285</v>
      </c>
      <c r="M50" s="157">
        <v>1.7</v>
      </c>
      <c r="N50" s="181" t="s">
        <v>285</v>
      </c>
      <c r="O50" s="181" t="s">
        <v>285</v>
      </c>
      <c r="P50" s="181" t="s">
        <v>285</v>
      </c>
      <c r="Q50" s="181" t="s">
        <v>285</v>
      </c>
      <c r="R50" s="181" t="s">
        <v>285</v>
      </c>
      <c r="S50" s="181" t="s">
        <v>285</v>
      </c>
      <c r="T50" s="157">
        <v>0</v>
      </c>
      <c r="U50" s="181" t="s">
        <v>285</v>
      </c>
      <c r="V50" s="181" t="s">
        <v>285</v>
      </c>
      <c r="W50" s="181" t="s">
        <v>285</v>
      </c>
      <c r="X50" s="181" t="s">
        <v>285</v>
      </c>
      <c r="Y50" s="181" t="s">
        <v>285</v>
      </c>
      <c r="Z50" s="181" t="s">
        <v>285</v>
      </c>
      <c r="AA50" s="157">
        <f t="shared" ref="AA50:AA58" si="0">T50+M50</f>
        <v>1.7</v>
      </c>
      <c r="AB50" s="181" t="s">
        <v>285</v>
      </c>
      <c r="AC50" s="181" t="s">
        <v>285</v>
      </c>
      <c r="AD50" s="181" t="s">
        <v>285</v>
      </c>
      <c r="AE50" s="181" t="s">
        <v>285</v>
      </c>
    </row>
    <row r="51" spans="1:31" ht="31" x14ac:dyDescent="0.35">
      <c r="A51" s="173" t="s">
        <v>249</v>
      </c>
      <c r="B51" s="169" t="s">
        <v>338</v>
      </c>
      <c r="C51" s="188" t="s">
        <v>339</v>
      </c>
      <c r="D51" s="181" t="s">
        <v>285</v>
      </c>
      <c r="E51" s="181" t="s">
        <v>285</v>
      </c>
      <c r="F51" s="157">
        <v>0.52500000000000002</v>
      </c>
      <c r="G51" s="181" t="s">
        <v>285</v>
      </c>
      <c r="H51" s="181" t="s">
        <v>285</v>
      </c>
      <c r="I51" s="181" t="s">
        <v>285</v>
      </c>
      <c r="J51" s="181" t="s">
        <v>285</v>
      </c>
      <c r="K51" s="181" t="s">
        <v>285</v>
      </c>
      <c r="L51" s="181" t="s">
        <v>285</v>
      </c>
      <c r="M51" s="157">
        <v>0</v>
      </c>
      <c r="N51" s="181" t="s">
        <v>285</v>
      </c>
      <c r="O51" s="181" t="s">
        <v>285</v>
      </c>
      <c r="P51" s="181" t="s">
        <v>285</v>
      </c>
      <c r="Q51" s="181" t="s">
        <v>285</v>
      </c>
      <c r="R51" s="181" t="s">
        <v>285</v>
      </c>
      <c r="S51" s="181" t="s">
        <v>285</v>
      </c>
      <c r="T51" s="157">
        <v>0.52500000000000002</v>
      </c>
      <c r="U51" s="181" t="s">
        <v>285</v>
      </c>
      <c r="V51" s="181" t="s">
        <v>285</v>
      </c>
      <c r="W51" s="181" t="s">
        <v>285</v>
      </c>
      <c r="X51" s="181" t="s">
        <v>285</v>
      </c>
      <c r="Y51" s="181" t="s">
        <v>285</v>
      </c>
      <c r="Z51" s="181" t="s">
        <v>285</v>
      </c>
      <c r="AA51" s="157">
        <f t="shared" si="0"/>
        <v>0.52500000000000002</v>
      </c>
      <c r="AB51" s="181" t="s">
        <v>285</v>
      </c>
      <c r="AC51" s="181" t="s">
        <v>285</v>
      </c>
      <c r="AD51" s="181" t="s">
        <v>285</v>
      </c>
      <c r="AE51" s="181" t="s">
        <v>285</v>
      </c>
    </row>
    <row r="52" spans="1:31" s="37" customFormat="1" ht="31" x14ac:dyDescent="0.35">
      <c r="A52" s="173" t="s">
        <v>249</v>
      </c>
      <c r="B52" s="169" t="s">
        <v>340</v>
      </c>
      <c r="C52" s="188" t="s">
        <v>341</v>
      </c>
      <c r="D52" s="181" t="s">
        <v>285</v>
      </c>
      <c r="E52" s="181" t="s">
        <v>285</v>
      </c>
      <c r="F52" s="157">
        <v>0.52500000000000002</v>
      </c>
      <c r="G52" s="181" t="s">
        <v>285</v>
      </c>
      <c r="H52" s="181" t="s">
        <v>285</v>
      </c>
      <c r="I52" s="181" t="s">
        <v>285</v>
      </c>
      <c r="J52" s="181" t="s">
        <v>285</v>
      </c>
      <c r="K52" s="181" t="s">
        <v>285</v>
      </c>
      <c r="L52" s="181" t="s">
        <v>285</v>
      </c>
      <c r="M52" s="157">
        <v>0</v>
      </c>
      <c r="N52" s="181" t="s">
        <v>285</v>
      </c>
      <c r="O52" s="181" t="s">
        <v>285</v>
      </c>
      <c r="P52" s="181" t="s">
        <v>285</v>
      </c>
      <c r="Q52" s="181" t="s">
        <v>285</v>
      </c>
      <c r="R52" s="181" t="s">
        <v>285</v>
      </c>
      <c r="S52" s="181" t="s">
        <v>285</v>
      </c>
      <c r="T52" s="157">
        <v>0.52500000000000002</v>
      </c>
      <c r="U52" s="181" t="s">
        <v>285</v>
      </c>
      <c r="V52" s="181" t="s">
        <v>285</v>
      </c>
      <c r="W52" s="181" t="s">
        <v>285</v>
      </c>
      <c r="X52" s="181" t="s">
        <v>285</v>
      </c>
      <c r="Y52" s="181" t="s">
        <v>285</v>
      </c>
      <c r="Z52" s="181" t="s">
        <v>285</v>
      </c>
      <c r="AA52" s="157">
        <f t="shared" si="0"/>
        <v>0.52500000000000002</v>
      </c>
      <c r="AB52" s="181" t="s">
        <v>285</v>
      </c>
      <c r="AC52" s="181" t="s">
        <v>285</v>
      </c>
      <c r="AD52" s="181" t="s">
        <v>285</v>
      </c>
      <c r="AE52" s="181" t="s">
        <v>285</v>
      </c>
    </row>
    <row r="53" spans="1:31" s="37" customFormat="1" ht="31" x14ac:dyDescent="0.35">
      <c r="A53" s="173" t="s">
        <v>249</v>
      </c>
      <c r="B53" s="169" t="s">
        <v>342</v>
      </c>
      <c r="C53" s="188" t="s">
        <v>343</v>
      </c>
      <c r="D53" s="181" t="s">
        <v>285</v>
      </c>
      <c r="E53" s="181" t="s">
        <v>285</v>
      </c>
      <c r="F53" s="157">
        <v>0.315</v>
      </c>
      <c r="G53" s="181" t="s">
        <v>285</v>
      </c>
      <c r="H53" s="181" t="s">
        <v>285</v>
      </c>
      <c r="I53" s="181" t="s">
        <v>285</v>
      </c>
      <c r="J53" s="181" t="s">
        <v>285</v>
      </c>
      <c r="K53" s="181" t="s">
        <v>285</v>
      </c>
      <c r="L53" s="181" t="s">
        <v>285</v>
      </c>
      <c r="M53" s="157">
        <v>0.315</v>
      </c>
      <c r="N53" s="181" t="s">
        <v>285</v>
      </c>
      <c r="O53" s="181" t="s">
        <v>285</v>
      </c>
      <c r="P53" s="181" t="s">
        <v>285</v>
      </c>
      <c r="Q53" s="181" t="s">
        <v>285</v>
      </c>
      <c r="R53" s="181" t="s">
        <v>285</v>
      </c>
      <c r="S53" s="181" t="s">
        <v>285</v>
      </c>
      <c r="T53" s="157">
        <v>0</v>
      </c>
      <c r="U53" s="181" t="s">
        <v>285</v>
      </c>
      <c r="V53" s="181" t="s">
        <v>285</v>
      </c>
      <c r="W53" s="181" t="s">
        <v>285</v>
      </c>
      <c r="X53" s="181" t="s">
        <v>285</v>
      </c>
      <c r="Y53" s="181" t="s">
        <v>285</v>
      </c>
      <c r="Z53" s="181" t="s">
        <v>285</v>
      </c>
      <c r="AA53" s="157">
        <f t="shared" si="0"/>
        <v>0.315</v>
      </c>
      <c r="AB53" s="181" t="s">
        <v>285</v>
      </c>
      <c r="AC53" s="181" t="s">
        <v>285</v>
      </c>
      <c r="AD53" s="181" t="s">
        <v>285</v>
      </c>
      <c r="AE53" s="181" t="s">
        <v>285</v>
      </c>
    </row>
    <row r="54" spans="1:31" s="37" customFormat="1" ht="31" x14ac:dyDescent="0.35">
      <c r="A54" s="173" t="s">
        <v>249</v>
      </c>
      <c r="B54" s="169" t="s">
        <v>344</v>
      </c>
      <c r="C54" s="188" t="s">
        <v>345</v>
      </c>
      <c r="D54" s="181" t="s">
        <v>285</v>
      </c>
      <c r="E54" s="181" t="s">
        <v>285</v>
      </c>
      <c r="F54" s="157">
        <v>0.21</v>
      </c>
      <c r="G54" s="181" t="s">
        <v>285</v>
      </c>
      <c r="H54" s="181" t="s">
        <v>285</v>
      </c>
      <c r="I54" s="181" t="s">
        <v>285</v>
      </c>
      <c r="J54" s="181" t="s">
        <v>285</v>
      </c>
      <c r="K54" s="181" t="s">
        <v>285</v>
      </c>
      <c r="L54" s="181" t="s">
        <v>285</v>
      </c>
      <c r="M54" s="157">
        <v>0.21</v>
      </c>
      <c r="N54" s="181" t="s">
        <v>285</v>
      </c>
      <c r="O54" s="181" t="s">
        <v>285</v>
      </c>
      <c r="P54" s="181" t="s">
        <v>285</v>
      </c>
      <c r="Q54" s="181" t="s">
        <v>285</v>
      </c>
      <c r="R54" s="181" t="s">
        <v>285</v>
      </c>
      <c r="S54" s="181" t="s">
        <v>285</v>
      </c>
      <c r="T54" s="157">
        <v>0</v>
      </c>
      <c r="U54" s="181" t="s">
        <v>285</v>
      </c>
      <c r="V54" s="181" t="s">
        <v>285</v>
      </c>
      <c r="W54" s="181" t="s">
        <v>285</v>
      </c>
      <c r="X54" s="181" t="s">
        <v>285</v>
      </c>
      <c r="Y54" s="181" t="s">
        <v>285</v>
      </c>
      <c r="Z54" s="181" t="s">
        <v>285</v>
      </c>
      <c r="AA54" s="157">
        <f t="shared" si="0"/>
        <v>0.21</v>
      </c>
      <c r="AB54" s="181" t="s">
        <v>285</v>
      </c>
      <c r="AC54" s="181" t="s">
        <v>285</v>
      </c>
      <c r="AD54" s="181" t="s">
        <v>285</v>
      </c>
      <c r="AE54" s="181" t="s">
        <v>285</v>
      </c>
    </row>
    <row r="55" spans="1:31" ht="31" x14ac:dyDescent="0.35">
      <c r="A55" s="173" t="s">
        <v>249</v>
      </c>
      <c r="B55" s="169" t="s">
        <v>346</v>
      </c>
      <c r="C55" s="188" t="s">
        <v>347</v>
      </c>
      <c r="D55" s="181" t="s">
        <v>285</v>
      </c>
      <c r="E55" s="181" t="s">
        <v>285</v>
      </c>
      <c r="F55" s="157">
        <v>0.88</v>
      </c>
      <c r="G55" s="181" t="s">
        <v>285</v>
      </c>
      <c r="H55" s="181" t="s">
        <v>285</v>
      </c>
      <c r="I55" s="181" t="s">
        <v>285</v>
      </c>
      <c r="J55" s="181" t="s">
        <v>285</v>
      </c>
      <c r="K55" s="181" t="s">
        <v>285</v>
      </c>
      <c r="L55" s="181" t="s">
        <v>285</v>
      </c>
      <c r="M55" s="157">
        <v>0.88</v>
      </c>
      <c r="N55" s="181" t="s">
        <v>285</v>
      </c>
      <c r="O55" s="181" t="s">
        <v>285</v>
      </c>
      <c r="P55" s="181" t="s">
        <v>285</v>
      </c>
      <c r="Q55" s="181" t="s">
        <v>285</v>
      </c>
      <c r="R55" s="181" t="s">
        <v>285</v>
      </c>
      <c r="S55" s="181" t="s">
        <v>285</v>
      </c>
      <c r="T55" s="157">
        <v>0</v>
      </c>
      <c r="U55" s="181" t="s">
        <v>285</v>
      </c>
      <c r="V55" s="181" t="s">
        <v>285</v>
      </c>
      <c r="W55" s="181" t="s">
        <v>285</v>
      </c>
      <c r="X55" s="181" t="s">
        <v>285</v>
      </c>
      <c r="Y55" s="181" t="s">
        <v>285</v>
      </c>
      <c r="Z55" s="181" t="s">
        <v>285</v>
      </c>
      <c r="AA55" s="157">
        <f t="shared" si="0"/>
        <v>0.88</v>
      </c>
      <c r="AB55" s="181" t="s">
        <v>285</v>
      </c>
      <c r="AC55" s="181" t="s">
        <v>285</v>
      </c>
      <c r="AD55" s="181" t="s">
        <v>285</v>
      </c>
      <c r="AE55" s="181" t="s">
        <v>285</v>
      </c>
    </row>
    <row r="56" spans="1:31" ht="31" x14ac:dyDescent="0.35">
      <c r="A56" s="173" t="s">
        <v>249</v>
      </c>
      <c r="B56" s="169" t="s">
        <v>348</v>
      </c>
      <c r="C56" s="188" t="s">
        <v>349</v>
      </c>
      <c r="D56" s="181" t="s">
        <v>285</v>
      </c>
      <c r="E56" s="181" t="s">
        <v>285</v>
      </c>
      <c r="F56" s="157">
        <v>0.6</v>
      </c>
      <c r="G56" s="181" t="s">
        <v>285</v>
      </c>
      <c r="H56" s="181" t="s">
        <v>285</v>
      </c>
      <c r="I56" s="181" t="s">
        <v>285</v>
      </c>
      <c r="J56" s="181" t="s">
        <v>285</v>
      </c>
      <c r="K56" s="181" t="s">
        <v>285</v>
      </c>
      <c r="L56" s="181" t="s">
        <v>285</v>
      </c>
      <c r="M56" s="157">
        <v>0</v>
      </c>
      <c r="N56" s="181" t="s">
        <v>285</v>
      </c>
      <c r="O56" s="181" t="s">
        <v>285</v>
      </c>
      <c r="P56" s="181" t="s">
        <v>285</v>
      </c>
      <c r="Q56" s="181" t="s">
        <v>285</v>
      </c>
      <c r="R56" s="181" t="s">
        <v>285</v>
      </c>
      <c r="S56" s="181" t="s">
        <v>285</v>
      </c>
      <c r="T56" s="157">
        <v>0.6</v>
      </c>
      <c r="U56" s="181" t="s">
        <v>285</v>
      </c>
      <c r="V56" s="181" t="s">
        <v>285</v>
      </c>
      <c r="W56" s="181" t="s">
        <v>285</v>
      </c>
      <c r="X56" s="181" t="s">
        <v>285</v>
      </c>
      <c r="Y56" s="181" t="s">
        <v>285</v>
      </c>
      <c r="Z56" s="181" t="s">
        <v>285</v>
      </c>
      <c r="AA56" s="157">
        <f t="shared" si="0"/>
        <v>0.6</v>
      </c>
      <c r="AB56" s="181" t="s">
        <v>285</v>
      </c>
      <c r="AC56" s="181" t="s">
        <v>285</v>
      </c>
      <c r="AD56" s="181" t="s">
        <v>285</v>
      </c>
      <c r="AE56" s="181" t="s">
        <v>285</v>
      </c>
    </row>
    <row r="57" spans="1:31" s="37" customFormat="1" ht="31" x14ac:dyDescent="0.35">
      <c r="A57" s="173" t="s">
        <v>249</v>
      </c>
      <c r="B57" s="169" t="s">
        <v>350</v>
      </c>
      <c r="C57" s="188" t="s">
        <v>351</v>
      </c>
      <c r="D57" s="181" t="s">
        <v>285</v>
      </c>
      <c r="E57" s="181" t="s">
        <v>285</v>
      </c>
      <c r="F57" s="157">
        <v>1.9</v>
      </c>
      <c r="G57" s="181" t="s">
        <v>285</v>
      </c>
      <c r="H57" s="181" t="s">
        <v>285</v>
      </c>
      <c r="I57" s="181" t="s">
        <v>285</v>
      </c>
      <c r="J57" s="181" t="s">
        <v>285</v>
      </c>
      <c r="K57" s="181" t="s">
        <v>285</v>
      </c>
      <c r="L57" s="181" t="s">
        <v>285</v>
      </c>
      <c r="M57" s="157">
        <v>0</v>
      </c>
      <c r="N57" s="181" t="s">
        <v>285</v>
      </c>
      <c r="O57" s="181" t="s">
        <v>285</v>
      </c>
      <c r="P57" s="181" t="s">
        <v>285</v>
      </c>
      <c r="Q57" s="181" t="s">
        <v>285</v>
      </c>
      <c r="R57" s="181" t="s">
        <v>285</v>
      </c>
      <c r="S57" s="181" t="s">
        <v>285</v>
      </c>
      <c r="T57" s="157">
        <v>1.9</v>
      </c>
      <c r="U57" s="181" t="s">
        <v>285</v>
      </c>
      <c r="V57" s="181" t="s">
        <v>285</v>
      </c>
      <c r="W57" s="181" t="s">
        <v>285</v>
      </c>
      <c r="X57" s="181" t="s">
        <v>285</v>
      </c>
      <c r="Y57" s="181" t="s">
        <v>285</v>
      </c>
      <c r="Z57" s="181" t="s">
        <v>285</v>
      </c>
      <c r="AA57" s="157">
        <f t="shared" si="0"/>
        <v>1.9</v>
      </c>
      <c r="AB57" s="181" t="s">
        <v>285</v>
      </c>
      <c r="AC57" s="181" t="s">
        <v>285</v>
      </c>
      <c r="AD57" s="181" t="s">
        <v>285</v>
      </c>
      <c r="AE57" s="181" t="s">
        <v>285</v>
      </c>
    </row>
    <row r="58" spans="1:31" ht="31" x14ac:dyDescent="0.35">
      <c r="A58" s="173" t="s">
        <v>249</v>
      </c>
      <c r="B58" s="169" t="s">
        <v>352</v>
      </c>
      <c r="C58" s="188" t="s">
        <v>353</v>
      </c>
      <c r="D58" s="181" t="s">
        <v>285</v>
      </c>
      <c r="E58" s="181" t="s">
        <v>285</v>
      </c>
      <c r="F58" s="187">
        <v>0.5</v>
      </c>
      <c r="G58" s="181" t="s">
        <v>285</v>
      </c>
      <c r="H58" s="181" t="s">
        <v>285</v>
      </c>
      <c r="I58" s="186" t="s">
        <v>285</v>
      </c>
      <c r="J58" s="186" t="s">
        <v>285</v>
      </c>
      <c r="K58" s="181" t="s">
        <v>285</v>
      </c>
      <c r="L58" s="181" t="s">
        <v>285</v>
      </c>
      <c r="M58" s="187">
        <v>0.5</v>
      </c>
      <c r="N58" s="181" t="s">
        <v>285</v>
      </c>
      <c r="O58" s="181" t="s">
        <v>285</v>
      </c>
      <c r="P58" s="181" t="s">
        <v>285</v>
      </c>
      <c r="Q58" s="181" t="s">
        <v>285</v>
      </c>
      <c r="R58" s="181" t="s">
        <v>285</v>
      </c>
      <c r="S58" s="181" t="s">
        <v>285</v>
      </c>
      <c r="T58" s="187">
        <v>0</v>
      </c>
      <c r="U58" s="181" t="s">
        <v>285</v>
      </c>
      <c r="V58" s="181" t="s">
        <v>285</v>
      </c>
      <c r="W58" s="181" t="s">
        <v>285</v>
      </c>
      <c r="X58" s="181" t="s">
        <v>285</v>
      </c>
      <c r="Y58" s="181" t="s">
        <v>285</v>
      </c>
      <c r="Z58" s="181" t="s">
        <v>285</v>
      </c>
      <c r="AA58" s="157">
        <f t="shared" si="0"/>
        <v>0.5</v>
      </c>
      <c r="AB58" s="181" t="s">
        <v>285</v>
      </c>
      <c r="AC58" s="181" t="s">
        <v>285</v>
      </c>
      <c r="AD58" s="181" t="s">
        <v>285</v>
      </c>
      <c r="AE58" s="181" t="s">
        <v>285</v>
      </c>
    </row>
    <row r="59" spans="1:31" s="37" customFormat="1" ht="31" x14ac:dyDescent="0.35">
      <c r="A59" s="173" t="s">
        <v>251</v>
      </c>
      <c r="B59" s="174" t="s">
        <v>252</v>
      </c>
      <c r="C59" s="173" t="s">
        <v>284</v>
      </c>
      <c r="D59" s="181" t="s">
        <v>285</v>
      </c>
      <c r="E59" s="181" t="s">
        <v>285</v>
      </c>
      <c r="F59" s="181" t="s">
        <v>285</v>
      </c>
      <c r="G59" s="181" t="s">
        <v>285</v>
      </c>
      <c r="H59" s="181" t="s">
        <v>285</v>
      </c>
      <c r="I59" s="181" t="s">
        <v>285</v>
      </c>
      <c r="J59" s="181" t="s">
        <v>285</v>
      </c>
      <c r="K59" s="181" t="s">
        <v>285</v>
      </c>
      <c r="L59" s="181" t="s">
        <v>285</v>
      </c>
      <c r="M59" s="181" t="s">
        <v>285</v>
      </c>
      <c r="N59" s="181" t="s">
        <v>285</v>
      </c>
      <c r="O59" s="181" t="s">
        <v>285</v>
      </c>
      <c r="P59" s="181" t="s">
        <v>285</v>
      </c>
      <c r="Q59" s="181" t="s">
        <v>285</v>
      </c>
      <c r="R59" s="181" t="s">
        <v>285</v>
      </c>
      <c r="S59" s="181" t="s">
        <v>285</v>
      </c>
      <c r="T59" s="181" t="s">
        <v>285</v>
      </c>
      <c r="U59" s="181" t="s">
        <v>285</v>
      </c>
      <c r="V59" s="181" t="s">
        <v>285</v>
      </c>
      <c r="W59" s="181" t="s">
        <v>285</v>
      </c>
      <c r="X59" s="181" t="s">
        <v>285</v>
      </c>
      <c r="Y59" s="181" t="s">
        <v>285</v>
      </c>
      <c r="Z59" s="181" t="s">
        <v>285</v>
      </c>
      <c r="AA59" s="181" t="s">
        <v>285</v>
      </c>
      <c r="AB59" s="181" t="s">
        <v>285</v>
      </c>
      <c r="AC59" s="181" t="s">
        <v>285</v>
      </c>
      <c r="AD59" s="181" t="s">
        <v>285</v>
      </c>
      <c r="AE59" s="181" t="s">
        <v>285</v>
      </c>
    </row>
    <row r="60" spans="1:31" s="37" customFormat="1" ht="31" x14ac:dyDescent="0.35">
      <c r="A60" s="173" t="s">
        <v>149</v>
      </c>
      <c r="B60" s="174" t="s">
        <v>253</v>
      </c>
      <c r="C60" s="173" t="s">
        <v>284</v>
      </c>
      <c r="D60" s="181" t="s">
        <v>285</v>
      </c>
      <c r="E60" s="181" t="s">
        <v>285</v>
      </c>
      <c r="F60" s="181" t="s">
        <v>285</v>
      </c>
      <c r="G60" s="181" t="s">
        <v>285</v>
      </c>
      <c r="H60" s="181" t="s">
        <v>285</v>
      </c>
      <c r="I60" s="181" t="s">
        <v>285</v>
      </c>
      <c r="J60" s="181" t="s">
        <v>285</v>
      </c>
      <c r="K60" s="181" t="s">
        <v>285</v>
      </c>
      <c r="L60" s="181" t="s">
        <v>285</v>
      </c>
      <c r="M60" s="181" t="s">
        <v>285</v>
      </c>
      <c r="N60" s="181" t="s">
        <v>285</v>
      </c>
      <c r="O60" s="181" t="s">
        <v>285</v>
      </c>
      <c r="P60" s="181" t="s">
        <v>285</v>
      </c>
      <c r="Q60" s="181" t="s">
        <v>285</v>
      </c>
      <c r="R60" s="181" t="s">
        <v>285</v>
      </c>
      <c r="S60" s="181" t="s">
        <v>285</v>
      </c>
      <c r="T60" s="181" t="s">
        <v>285</v>
      </c>
      <c r="U60" s="181" t="s">
        <v>285</v>
      </c>
      <c r="V60" s="181" t="s">
        <v>285</v>
      </c>
      <c r="W60" s="181" t="s">
        <v>285</v>
      </c>
      <c r="X60" s="181" t="s">
        <v>285</v>
      </c>
      <c r="Y60" s="181" t="s">
        <v>285</v>
      </c>
      <c r="Z60" s="181" t="s">
        <v>285</v>
      </c>
      <c r="AA60" s="181" t="s">
        <v>285</v>
      </c>
      <c r="AB60" s="181" t="s">
        <v>285</v>
      </c>
      <c r="AC60" s="181" t="s">
        <v>285</v>
      </c>
      <c r="AD60" s="181" t="s">
        <v>285</v>
      </c>
      <c r="AE60" s="181" t="s">
        <v>285</v>
      </c>
    </row>
    <row r="61" spans="1:31" s="37" customFormat="1" ht="31" x14ac:dyDescent="0.35">
      <c r="A61" s="173" t="s">
        <v>150</v>
      </c>
      <c r="B61" s="174" t="s">
        <v>254</v>
      </c>
      <c r="C61" s="173" t="s">
        <v>284</v>
      </c>
      <c r="D61" s="181" t="s">
        <v>285</v>
      </c>
      <c r="E61" s="181" t="s">
        <v>285</v>
      </c>
      <c r="F61" s="181" t="s">
        <v>285</v>
      </c>
      <c r="G61" s="181" t="s">
        <v>285</v>
      </c>
      <c r="H61" s="181" t="s">
        <v>285</v>
      </c>
      <c r="I61" s="181" t="s">
        <v>285</v>
      </c>
      <c r="J61" s="181" t="s">
        <v>285</v>
      </c>
      <c r="K61" s="181" t="s">
        <v>285</v>
      </c>
      <c r="L61" s="181" t="s">
        <v>285</v>
      </c>
      <c r="M61" s="181" t="s">
        <v>285</v>
      </c>
      <c r="N61" s="181" t="s">
        <v>285</v>
      </c>
      <c r="O61" s="181" t="s">
        <v>285</v>
      </c>
      <c r="P61" s="181" t="s">
        <v>285</v>
      </c>
      <c r="Q61" s="181" t="s">
        <v>285</v>
      </c>
      <c r="R61" s="181" t="s">
        <v>285</v>
      </c>
      <c r="S61" s="181" t="s">
        <v>285</v>
      </c>
      <c r="T61" s="181" t="s">
        <v>285</v>
      </c>
      <c r="U61" s="181" t="s">
        <v>285</v>
      </c>
      <c r="V61" s="181" t="s">
        <v>285</v>
      </c>
      <c r="W61" s="181" t="s">
        <v>285</v>
      </c>
      <c r="X61" s="181" t="s">
        <v>285</v>
      </c>
      <c r="Y61" s="181" t="s">
        <v>285</v>
      </c>
      <c r="Z61" s="181" t="s">
        <v>285</v>
      </c>
      <c r="AA61" s="181" t="s">
        <v>285</v>
      </c>
      <c r="AB61" s="181" t="s">
        <v>285</v>
      </c>
      <c r="AC61" s="181" t="s">
        <v>285</v>
      </c>
      <c r="AD61" s="181" t="s">
        <v>285</v>
      </c>
      <c r="AE61" s="181" t="s">
        <v>285</v>
      </c>
    </row>
    <row r="62" spans="1:31" s="37" customFormat="1" ht="31" x14ac:dyDescent="0.35">
      <c r="A62" s="173" t="s">
        <v>151</v>
      </c>
      <c r="B62" s="174" t="s">
        <v>255</v>
      </c>
      <c r="C62" s="173" t="s">
        <v>284</v>
      </c>
      <c r="D62" s="181" t="s">
        <v>285</v>
      </c>
      <c r="E62" s="181" t="s">
        <v>285</v>
      </c>
      <c r="F62" s="181" t="s">
        <v>285</v>
      </c>
      <c r="G62" s="181" t="s">
        <v>285</v>
      </c>
      <c r="H62" s="181" t="s">
        <v>285</v>
      </c>
      <c r="I62" s="181" t="s">
        <v>285</v>
      </c>
      <c r="J62" s="181" t="s">
        <v>285</v>
      </c>
      <c r="K62" s="181" t="s">
        <v>285</v>
      </c>
      <c r="L62" s="181" t="s">
        <v>285</v>
      </c>
      <c r="M62" s="181" t="s">
        <v>285</v>
      </c>
      <c r="N62" s="181" t="s">
        <v>285</v>
      </c>
      <c r="O62" s="181" t="s">
        <v>285</v>
      </c>
      <c r="P62" s="181" t="s">
        <v>285</v>
      </c>
      <c r="Q62" s="181" t="s">
        <v>285</v>
      </c>
      <c r="R62" s="181" t="s">
        <v>285</v>
      </c>
      <c r="S62" s="181" t="s">
        <v>285</v>
      </c>
      <c r="T62" s="181" t="s">
        <v>285</v>
      </c>
      <c r="U62" s="181" t="s">
        <v>285</v>
      </c>
      <c r="V62" s="181" t="s">
        <v>285</v>
      </c>
      <c r="W62" s="181" t="s">
        <v>285</v>
      </c>
      <c r="X62" s="181" t="s">
        <v>285</v>
      </c>
      <c r="Y62" s="181" t="s">
        <v>285</v>
      </c>
      <c r="Z62" s="181" t="s">
        <v>285</v>
      </c>
      <c r="AA62" s="181" t="s">
        <v>285</v>
      </c>
      <c r="AB62" s="181" t="s">
        <v>285</v>
      </c>
      <c r="AC62" s="181" t="s">
        <v>285</v>
      </c>
      <c r="AD62" s="181" t="s">
        <v>285</v>
      </c>
      <c r="AE62" s="181" t="s">
        <v>285</v>
      </c>
    </row>
    <row r="63" spans="1:31" s="37" customFormat="1" ht="31" x14ac:dyDescent="0.35">
      <c r="A63" s="173" t="s">
        <v>256</v>
      </c>
      <c r="B63" s="174" t="s">
        <v>257</v>
      </c>
      <c r="C63" s="173" t="s">
        <v>284</v>
      </c>
      <c r="D63" s="181" t="s">
        <v>285</v>
      </c>
      <c r="E63" s="181" t="s">
        <v>285</v>
      </c>
      <c r="F63" s="181" t="s">
        <v>285</v>
      </c>
      <c r="G63" s="181" t="s">
        <v>285</v>
      </c>
      <c r="H63" s="181" t="s">
        <v>285</v>
      </c>
      <c r="I63" s="181" t="s">
        <v>285</v>
      </c>
      <c r="J63" s="181" t="s">
        <v>285</v>
      </c>
      <c r="K63" s="181" t="s">
        <v>285</v>
      </c>
      <c r="L63" s="181" t="s">
        <v>285</v>
      </c>
      <c r="M63" s="181" t="s">
        <v>285</v>
      </c>
      <c r="N63" s="181" t="s">
        <v>285</v>
      </c>
      <c r="O63" s="181" t="s">
        <v>285</v>
      </c>
      <c r="P63" s="181" t="s">
        <v>285</v>
      </c>
      <c r="Q63" s="181" t="s">
        <v>285</v>
      </c>
      <c r="R63" s="181" t="s">
        <v>285</v>
      </c>
      <c r="S63" s="181" t="s">
        <v>285</v>
      </c>
      <c r="T63" s="181" t="s">
        <v>285</v>
      </c>
      <c r="U63" s="181" t="s">
        <v>285</v>
      </c>
      <c r="V63" s="181" t="s">
        <v>285</v>
      </c>
      <c r="W63" s="181" t="s">
        <v>285</v>
      </c>
      <c r="X63" s="181" t="s">
        <v>285</v>
      </c>
      <c r="Y63" s="181" t="s">
        <v>285</v>
      </c>
      <c r="Z63" s="181" t="s">
        <v>285</v>
      </c>
      <c r="AA63" s="181" t="s">
        <v>285</v>
      </c>
      <c r="AB63" s="181" t="s">
        <v>285</v>
      </c>
      <c r="AC63" s="181" t="s">
        <v>285</v>
      </c>
      <c r="AD63" s="181" t="s">
        <v>285</v>
      </c>
      <c r="AE63" s="181" t="s">
        <v>285</v>
      </c>
    </row>
    <row r="64" spans="1:31" ht="31" x14ac:dyDescent="0.35">
      <c r="A64" s="173" t="s">
        <v>258</v>
      </c>
      <c r="B64" s="174" t="s">
        <v>259</v>
      </c>
      <c r="C64" s="173" t="s">
        <v>284</v>
      </c>
      <c r="D64" s="181" t="s">
        <v>285</v>
      </c>
      <c r="E64" s="181" t="s">
        <v>285</v>
      </c>
      <c r="F64" s="181" t="s">
        <v>285</v>
      </c>
      <c r="G64" s="181" t="s">
        <v>285</v>
      </c>
      <c r="H64" s="181" t="s">
        <v>285</v>
      </c>
      <c r="I64" s="181" t="s">
        <v>285</v>
      </c>
      <c r="J64" s="181" t="s">
        <v>285</v>
      </c>
      <c r="K64" s="181" t="s">
        <v>285</v>
      </c>
      <c r="L64" s="181" t="s">
        <v>285</v>
      </c>
      <c r="M64" s="181" t="s">
        <v>285</v>
      </c>
      <c r="N64" s="181" t="s">
        <v>285</v>
      </c>
      <c r="O64" s="181" t="s">
        <v>285</v>
      </c>
      <c r="P64" s="181" t="s">
        <v>285</v>
      </c>
      <c r="Q64" s="181" t="s">
        <v>285</v>
      </c>
      <c r="R64" s="181" t="s">
        <v>285</v>
      </c>
      <c r="S64" s="181" t="s">
        <v>285</v>
      </c>
      <c r="T64" s="181" t="s">
        <v>285</v>
      </c>
      <c r="U64" s="181" t="s">
        <v>285</v>
      </c>
      <c r="V64" s="181" t="s">
        <v>285</v>
      </c>
      <c r="W64" s="181" t="s">
        <v>285</v>
      </c>
      <c r="X64" s="181" t="s">
        <v>285</v>
      </c>
      <c r="Y64" s="181" t="s">
        <v>285</v>
      </c>
      <c r="Z64" s="181" t="s">
        <v>285</v>
      </c>
      <c r="AA64" s="181" t="s">
        <v>285</v>
      </c>
      <c r="AB64" s="181" t="s">
        <v>285</v>
      </c>
      <c r="AC64" s="181" t="s">
        <v>285</v>
      </c>
      <c r="AD64" s="181" t="s">
        <v>285</v>
      </c>
      <c r="AE64" s="181" t="s">
        <v>285</v>
      </c>
    </row>
    <row r="65" spans="1:31" ht="46.5" x14ac:dyDescent="0.35">
      <c r="A65" s="173" t="s">
        <v>260</v>
      </c>
      <c r="B65" s="174" t="s">
        <v>261</v>
      </c>
      <c r="C65" s="173" t="s">
        <v>284</v>
      </c>
      <c r="D65" s="181" t="s">
        <v>285</v>
      </c>
      <c r="E65" s="181" t="s">
        <v>285</v>
      </c>
      <c r="F65" s="181" t="s">
        <v>285</v>
      </c>
      <c r="G65" s="181" t="s">
        <v>285</v>
      </c>
      <c r="H65" s="181" t="s">
        <v>285</v>
      </c>
      <c r="I65" s="181" t="s">
        <v>285</v>
      </c>
      <c r="J65" s="181" t="s">
        <v>285</v>
      </c>
      <c r="K65" s="181" t="s">
        <v>285</v>
      </c>
      <c r="L65" s="181" t="s">
        <v>285</v>
      </c>
      <c r="M65" s="181" t="s">
        <v>285</v>
      </c>
      <c r="N65" s="181" t="s">
        <v>285</v>
      </c>
      <c r="O65" s="181" t="s">
        <v>285</v>
      </c>
      <c r="P65" s="181" t="s">
        <v>285</v>
      </c>
      <c r="Q65" s="181" t="s">
        <v>285</v>
      </c>
      <c r="R65" s="181" t="s">
        <v>285</v>
      </c>
      <c r="S65" s="181" t="s">
        <v>285</v>
      </c>
      <c r="T65" s="181" t="s">
        <v>285</v>
      </c>
      <c r="U65" s="181" t="s">
        <v>285</v>
      </c>
      <c r="V65" s="181" t="s">
        <v>285</v>
      </c>
      <c r="W65" s="181" t="s">
        <v>285</v>
      </c>
      <c r="X65" s="181" t="s">
        <v>285</v>
      </c>
      <c r="Y65" s="181" t="s">
        <v>285</v>
      </c>
      <c r="Z65" s="181" t="s">
        <v>285</v>
      </c>
      <c r="AA65" s="181" t="s">
        <v>285</v>
      </c>
      <c r="AB65" s="181" t="s">
        <v>285</v>
      </c>
      <c r="AC65" s="181" t="s">
        <v>285</v>
      </c>
      <c r="AD65" s="181" t="s">
        <v>285</v>
      </c>
      <c r="AE65" s="181" t="s">
        <v>285</v>
      </c>
    </row>
    <row r="66" spans="1:31" ht="46.5" x14ac:dyDescent="0.35">
      <c r="A66" s="173" t="s">
        <v>262</v>
      </c>
      <c r="B66" s="174" t="s">
        <v>263</v>
      </c>
      <c r="C66" s="173" t="s">
        <v>284</v>
      </c>
      <c r="D66" s="181" t="s">
        <v>285</v>
      </c>
      <c r="E66" s="181" t="s">
        <v>285</v>
      </c>
      <c r="F66" s="181" t="s">
        <v>285</v>
      </c>
      <c r="G66" s="181" t="s">
        <v>285</v>
      </c>
      <c r="H66" s="181" t="s">
        <v>285</v>
      </c>
      <c r="I66" s="181" t="s">
        <v>285</v>
      </c>
      <c r="J66" s="181" t="s">
        <v>285</v>
      </c>
      <c r="K66" s="181" t="s">
        <v>285</v>
      </c>
      <c r="L66" s="181" t="s">
        <v>285</v>
      </c>
      <c r="M66" s="181" t="s">
        <v>285</v>
      </c>
      <c r="N66" s="181" t="s">
        <v>285</v>
      </c>
      <c r="O66" s="181" t="s">
        <v>285</v>
      </c>
      <c r="P66" s="181" t="s">
        <v>285</v>
      </c>
      <c r="Q66" s="181" t="s">
        <v>285</v>
      </c>
      <c r="R66" s="181" t="s">
        <v>285</v>
      </c>
      <c r="S66" s="181" t="s">
        <v>285</v>
      </c>
      <c r="T66" s="181" t="s">
        <v>285</v>
      </c>
      <c r="U66" s="181" t="s">
        <v>285</v>
      </c>
      <c r="V66" s="181" t="s">
        <v>285</v>
      </c>
      <c r="W66" s="181" t="s">
        <v>285</v>
      </c>
      <c r="X66" s="181" t="s">
        <v>285</v>
      </c>
      <c r="Y66" s="181" t="s">
        <v>285</v>
      </c>
      <c r="Z66" s="181" t="s">
        <v>285</v>
      </c>
      <c r="AA66" s="181" t="s">
        <v>285</v>
      </c>
      <c r="AB66" s="181" t="s">
        <v>285</v>
      </c>
      <c r="AC66" s="181" t="s">
        <v>285</v>
      </c>
      <c r="AD66" s="181" t="s">
        <v>285</v>
      </c>
      <c r="AE66" s="181" t="s">
        <v>285</v>
      </c>
    </row>
    <row r="67" spans="1:31" ht="46.5" x14ac:dyDescent="0.35">
      <c r="A67" s="173" t="s">
        <v>264</v>
      </c>
      <c r="B67" s="174" t="s">
        <v>265</v>
      </c>
      <c r="C67" s="173" t="s">
        <v>284</v>
      </c>
      <c r="D67" s="181" t="s">
        <v>285</v>
      </c>
      <c r="E67" s="181" t="s">
        <v>285</v>
      </c>
      <c r="F67" s="181" t="s">
        <v>285</v>
      </c>
      <c r="G67" s="181" t="s">
        <v>285</v>
      </c>
      <c r="H67" s="181" t="s">
        <v>285</v>
      </c>
      <c r="I67" s="181" t="s">
        <v>285</v>
      </c>
      <c r="J67" s="181" t="s">
        <v>285</v>
      </c>
      <c r="K67" s="181" t="s">
        <v>285</v>
      </c>
      <c r="L67" s="181" t="s">
        <v>285</v>
      </c>
      <c r="M67" s="181" t="s">
        <v>285</v>
      </c>
      <c r="N67" s="181" t="s">
        <v>285</v>
      </c>
      <c r="O67" s="181" t="s">
        <v>285</v>
      </c>
      <c r="P67" s="181" t="s">
        <v>285</v>
      </c>
      <c r="Q67" s="181" t="s">
        <v>285</v>
      </c>
      <c r="R67" s="181" t="s">
        <v>285</v>
      </c>
      <c r="S67" s="181" t="s">
        <v>285</v>
      </c>
      <c r="T67" s="181" t="s">
        <v>285</v>
      </c>
      <c r="U67" s="181" t="s">
        <v>285</v>
      </c>
      <c r="V67" s="181" t="s">
        <v>285</v>
      </c>
      <c r="W67" s="181" t="s">
        <v>285</v>
      </c>
      <c r="X67" s="181" t="s">
        <v>285</v>
      </c>
      <c r="Y67" s="181" t="s">
        <v>285</v>
      </c>
      <c r="Z67" s="181" t="s">
        <v>285</v>
      </c>
      <c r="AA67" s="181" t="s">
        <v>285</v>
      </c>
      <c r="AB67" s="181" t="s">
        <v>285</v>
      </c>
      <c r="AC67" s="181" t="s">
        <v>285</v>
      </c>
      <c r="AD67" s="181" t="s">
        <v>285</v>
      </c>
      <c r="AE67" s="181" t="s">
        <v>285</v>
      </c>
    </row>
    <row r="68" spans="1:31" ht="46.5" x14ac:dyDescent="0.35">
      <c r="A68" s="173" t="s">
        <v>266</v>
      </c>
      <c r="B68" s="174" t="s">
        <v>267</v>
      </c>
      <c r="C68" s="173" t="s">
        <v>284</v>
      </c>
      <c r="D68" s="181" t="s">
        <v>285</v>
      </c>
      <c r="E68" s="181" t="s">
        <v>285</v>
      </c>
      <c r="F68" s="181" t="s">
        <v>285</v>
      </c>
      <c r="G68" s="181" t="s">
        <v>285</v>
      </c>
      <c r="H68" s="181" t="s">
        <v>285</v>
      </c>
      <c r="I68" s="181" t="s">
        <v>285</v>
      </c>
      <c r="J68" s="181" t="s">
        <v>285</v>
      </c>
      <c r="K68" s="181" t="s">
        <v>285</v>
      </c>
      <c r="L68" s="181" t="s">
        <v>285</v>
      </c>
      <c r="M68" s="181" t="s">
        <v>285</v>
      </c>
      <c r="N68" s="181" t="s">
        <v>285</v>
      </c>
      <c r="O68" s="181" t="s">
        <v>285</v>
      </c>
      <c r="P68" s="181" t="s">
        <v>285</v>
      </c>
      <c r="Q68" s="181" t="s">
        <v>285</v>
      </c>
      <c r="R68" s="181" t="s">
        <v>285</v>
      </c>
      <c r="S68" s="181" t="s">
        <v>285</v>
      </c>
      <c r="T68" s="181" t="s">
        <v>285</v>
      </c>
      <c r="U68" s="181" t="s">
        <v>285</v>
      </c>
      <c r="V68" s="181" t="s">
        <v>285</v>
      </c>
      <c r="W68" s="181" t="s">
        <v>285</v>
      </c>
      <c r="X68" s="181" t="s">
        <v>285</v>
      </c>
      <c r="Y68" s="181" t="s">
        <v>285</v>
      </c>
      <c r="Z68" s="181" t="s">
        <v>285</v>
      </c>
      <c r="AA68" s="181" t="s">
        <v>285</v>
      </c>
      <c r="AB68" s="181" t="s">
        <v>285</v>
      </c>
      <c r="AC68" s="181" t="s">
        <v>285</v>
      </c>
      <c r="AD68" s="181" t="s">
        <v>285</v>
      </c>
      <c r="AE68" s="181" t="s">
        <v>285</v>
      </c>
    </row>
    <row r="69" spans="1:31" s="37" customFormat="1" ht="46.5" x14ac:dyDescent="0.35">
      <c r="A69" s="173" t="s">
        <v>268</v>
      </c>
      <c r="B69" s="174" t="s">
        <v>269</v>
      </c>
      <c r="C69" s="173" t="s">
        <v>284</v>
      </c>
      <c r="D69" s="181" t="s">
        <v>285</v>
      </c>
      <c r="E69" s="181" t="s">
        <v>285</v>
      </c>
      <c r="F69" s="181" t="s">
        <v>285</v>
      </c>
      <c r="G69" s="181" t="s">
        <v>285</v>
      </c>
      <c r="H69" s="181" t="s">
        <v>285</v>
      </c>
      <c r="I69" s="181" t="s">
        <v>285</v>
      </c>
      <c r="J69" s="181" t="s">
        <v>285</v>
      </c>
      <c r="K69" s="181" t="s">
        <v>285</v>
      </c>
      <c r="L69" s="181" t="s">
        <v>285</v>
      </c>
      <c r="M69" s="181" t="s">
        <v>285</v>
      </c>
      <c r="N69" s="181" t="s">
        <v>285</v>
      </c>
      <c r="O69" s="181" t="s">
        <v>285</v>
      </c>
      <c r="P69" s="181" t="s">
        <v>285</v>
      </c>
      <c r="Q69" s="181" t="s">
        <v>285</v>
      </c>
      <c r="R69" s="181" t="s">
        <v>285</v>
      </c>
      <c r="S69" s="181" t="s">
        <v>285</v>
      </c>
      <c r="T69" s="181" t="s">
        <v>285</v>
      </c>
      <c r="U69" s="181" t="s">
        <v>285</v>
      </c>
      <c r="V69" s="181" t="s">
        <v>285</v>
      </c>
      <c r="W69" s="181" t="s">
        <v>285</v>
      </c>
      <c r="X69" s="181" t="s">
        <v>285</v>
      </c>
      <c r="Y69" s="181" t="s">
        <v>285</v>
      </c>
      <c r="Z69" s="181" t="s">
        <v>285</v>
      </c>
      <c r="AA69" s="181" t="s">
        <v>285</v>
      </c>
      <c r="AB69" s="181" t="s">
        <v>285</v>
      </c>
      <c r="AC69" s="181" t="s">
        <v>285</v>
      </c>
      <c r="AD69" s="181" t="s">
        <v>285</v>
      </c>
      <c r="AE69" s="181" t="s">
        <v>285</v>
      </c>
    </row>
    <row r="70" spans="1:31" ht="31" x14ac:dyDescent="0.35">
      <c r="A70" s="173" t="s">
        <v>270</v>
      </c>
      <c r="B70" s="174" t="s">
        <v>271</v>
      </c>
      <c r="C70" s="173" t="s">
        <v>284</v>
      </c>
      <c r="D70" s="181" t="s">
        <v>285</v>
      </c>
      <c r="E70" s="181" t="s">
        <v>285</v>
      </c>
      <c r="F70" s="181" t="s">
        <v>285</v>
      </c>
      <c r="G70" s="181" t="s">
        <v>285</v>
      </c>
      <c r="H70" s="181" t="s">
        <v>285</v>
      </c>
      <c r="I70" s="181" t="s">
        <v>285</v>
      </c>
      <c r="J70" s="181" t="s">
        <v>285</v>
      </c>
      <c r="K70" s="181" t="s">
        <v>285</v>
      </c>
      <c r="L70" s="181" t="s">
        <v>285</v>
      </c>
      <c r="M70" s="181" t="s">
        <v>285</v>
      </c>
      <c r="N70" s="181" t="s">
        <v>285</v>
      </c>
      <c r="O70" s="181" t="s">
        <v>285</v>
      </c>
      <c r="P70" s="181" t="s">
        <v>285</v>
      </c>
      <c r="Q70" s="181" t="s">
        <v>285</v>
      </c>
      <c r="R70" s="181" t="s">
        <v>285</v>
      </c>
      <c r="S70" s="181" t="s">
        <v>285</v>
      </c>
      <c r="T70" s="181" t="s">
        <v>285</v>
      </c>
      <c r="U70" s="181" t="s">
        <v>285</v>
      </c>
      <c r="V70" s="181" t="s">
        <v>285</v>
      </c>
      <c r="W70" s="181" t="s">
        <v>285</v>
      </c>
      <c r="X70" s="181" t="s">
        <v>285</v>
      </c>
      <c r="Y70" s="181" t="s">
        <v>285</v>
      </c>
      <c r="Z70" s="181" t="s">
        <v>285</v>
      </c>
      <c r="AA70" s="181" t="s">
        <v>285</v>
      </c>
      <c r="AB70" s="181" t="s">
        <v>285</v>
      </c>
      <c r="AC70" s="181" t="s">
        <v>285</v>
      </c>
      <c r="AD70" s="181" t="s">
        <v>285</v>
      </c>
      <c r="AE70" s="181" t="s">
        <v>285</v>
      </c>
    </row>
    <row r="71" spans="1:31" ht="31" x14ac:dyDescent="0.35">
      <c r="A71" s="173" t="s">
        <v>251</v>
      </c>
      <c r="B71" s="174" t="s">
        <v>252</v>
      </c>
      <c r="C71" s="173" t="s">
        <v>284</v>
      </c>
      <c r="D71" s="181" t="s">
        <v>285</v>
      </c>
      <c r="E71" s="181" t="s">
        <v>285</v>
      </c>
      <c r="F71" s="181" t="s">
        <v>285</v>
      </c>
      <c r="G71" s="181" t="s">
        <v>285</v>
      </c>
      <c r="H71" s="181" t="s">
        <v>285</v>
      </c>
      <c r="I71" s="181" t="s">
        <v>285</v>
      </c>
      <c r="J71" s="181" t="s">
        <v>285</v>
      </c>
      <c r="K71" s="181" t="s">
        <v>285</v>
      </c>
      <c r="L71" s="181" t="s">
        <v>285</v>
      </c>
      <c r="M71" s="181" t="s">
        <v>285</v>
      </c>
      <c r="N71" s="181" t="s">
        <v>285</v>
      </c>
      <c r="O71" s="181" t="s">
        <v>285</v>
      </c>
      <c r="P71" s="181" t="s">
        <v>285</v>
      </c>
      <c r="Q71" s="181" t="s">
        <v>285</v>
      </c>
      <c r="R71" s="181" t="s">
        <v>285</v>
      </c>
      <c r="S71" s="181" t="s">
        <v>285</v>
      </c>
      <c r="T71" s="181" t="s">
        <v>285</v>
      </c>
      <c r="U71" s="181" t="s">
        <v>285</v>
      </c>
      <c r="V71" s="181" t="s">
        <v>285</v>
      </c>
      <c r="W71" s="181" t="s">
        <v>285</v>
      </c>
      <c r="X71" s="181" t="s">
        <v>285</v>
      </c>
      <c r="Y71" s="181" t="s">
        <v>285</v>
      </c>
      <c r="Z71" s="181" t="s">
        <v>285</v>
      </c>
      <c r="AA71" s="181" t="s">
        <v>285</v>
      </c>
      <c r="AB71" s="181" t="s">
        <v>285</v>
      </c>
      <c r="AC71" s="181" t="s">
        <v>285</v>
      </c>
      <c r="AD71" s="181" t="s">
        <v>285</v>
      </c>
      <c r="AE71" s="181" t="s">
        <v>285</v>
      </c>
    </row>
    <row r="72" spans="1:31" ht="31" x14ac:dyDescent="0.35">
      <c r="A72" s="173" t="s">
        <v>149</v>
      </c>
      <c r="B72" s="174" t="s">
        <v>253</v>
      </c>
      <c r="C72" s="173" t="s">
        <v>284</v>
      </c>
      <c r="D72" s="181" t="s">
        <v>285</v>
      </c>
      <c r="E72" s="181" t="s">
        <v>285</v>
      </c>
      <c r="F72" s="181" t="s">
        <v>285</v>
      </c>
      <c r="G72" s="181" t="s">
        <v>285</v>
      </c>
      <c r="H72" s="181" t="s">
        <v>285</v>
      </c>
      <c r="I72" s="181" t="s">
        <v>285</v>
      </c>
      <c r="J72" s="181" t="s">
        <v>285</v>
      </c>
      <c r="K72" s="181" t="s">
        <v>285</v>
      </c>
      <c r="L72" s="181" t="s">
        <v>285</v>
      </c>
      <c r="M72" s="181" t="s">
        <v>285</v>
      </c>
      <c r="N72" s="181" t="s">
        <v>285</v>
      </c>
      <c r="O72" s="181" t="s">
        <v>285</v>
      </c>
      <c r="P72" s="181" t="s">
        <v>285</v>
      </c>
      <c r="Q72" s="181" t="s">
        <v>285</v>
      </c>
      <c r="R72" s="181" t="s">
        <v>285</v>
      </c>
      <c r="S72" s="181" t="s">
        <v>285</v>
      </c>
      <c r="T72" s="181" t="s">
        <v>285</v>
      </c>
      <c r="U72" s="181" t="s">
        <v>285</v>
      </c>
      <c r="V72" s="181" t="s">
        <v>285</v>
      </c>
      <c r="W72" s="181" t="s">
        <v>285</v>
      </c>
      <c r="X72" s="181" t="s">
        <v>285</v>
      </c>
      <c r="Y72" s="181" t="s">
        <v>285</v>
      </c>
      <c r="Z72" s="181" t="s">
        <v>285</v>
      </c>
      <c r="AA72" s="181" t="s">
        <v>285</v>
      </c>
      <c r="AB72" s="181" t="s">
        <v>285</v>
      </c>
      <c r="AC72" s="181" t="s">
        <v>285</v>
      </c>
      <c r="AD72" s="181" t="s">
        <v>285</v>
      </c>
      <c r="AE72" s="181" t="s">
        <v>285</v>
      </c>
    </row>
    <row r="73" spans="1:31" ht="31" x14ac:dyDescent="0.35">
      <c r="A73" s="173" t="s">
        <v>150</v>
      </c>
      <c r="B73" s="174" t="s">
        <v>254</v>
      </c>
      <c r="C73" s="173" t="s">
        <v>284</v>
      </c>
      <c r="D73" s="181" t="s">
        <v>285</v>
      </c>
      <c r="E73" s="181" t="s">
        <v>285</v>
      </c>
      <c r="F73" s="181" t="s">
        <v>285</v>
      </c>
      <c r="G73" s="181" t="s">
        <v>285</v>
      </c>
      <c r="H73" s="181" t="s">
        <v>285</v>
      </c>
      <c r="I73" s="181" t="s">
        <v>285</v>
      </c>
      <c r="J73" s="181" t="s">
        <v>285</v>
      </c>
      <c r="K73" s="181" t="s">
        <v>285</v>
      </c>
      <c r="L73" s="181" t="s">
        <v>285</v>
      </c>
      <c r="M73" s="181" t="s">
        <v>285</v>
      </c>
      <c r="N73" s="181" t="s">
        <v>285</v>
      </c>
      <c r="O73" s="181" t="s">
        <v>285</v>
      </c>
      <c r="P73" s="181" t="s">
        <v>285</v>
      </c>
      <c r="Q73" s="181" t="s">
        <v>285</v>
      </c>
      <c r="R73" s="181" t="s">
        <v>285</v>
      </c>
      <c r="S73" s="181" t="s">
        <v>285</v>
      </c>
      <c r="T73" s="181" t="s">
        <v>285</v>
      </c>
      <c r="U73" s="181" t="s">
        <v>285</v>
      </c>
      <c r="V73" s="181" t="s">
        <v>285</v>
      </c>
      <c r="W73" s="181" t="s">
        <v>285</v>
      </c>
      <c r="X73" s="181" t="s">
        <v>285</v>
      </c>
      <c r="Y73" s="181" t="s">
        <v>285</v>
      </c>
      <c r="Z73" s="181" t="s">
        <v>285</v>
      </c>
      <c r="AA73" s="181" t="s">
        <v>285</v>
      </c>
      <c r="AB73" s="181" t="s">
        <v>285</v>
      </c>
      <c r="AC73" s="181" t="s">
        <v>285</v>
      </c>
      <c r="AD73" s="181" t="s">
        <v>285</v>
      </c>
      <c r="AE73" s="181" t="s">
        <v>285</v>
      </c>
    </row>
    <row r="74" spans="1:31" ht="31" x14ac:dyDescent="0.35">
      <c r="A74" s="173" t="s">
        <v>151</v>
      </c>
      <c r="B74" s="174" t="s">
        <v>255</v>
      </c>
      <c r="C74" s="173" t="s">
        <v>284</v>
      </c>
      <c r="D74" s="181" t="s">
        <v>285</v>
      </c>
      <c r="E74" s="181" t="s">
        <v>285</v>
      </c>
      <c r="F74" s="181" t="s">
        <v>285</v>
      </c>
      <c r="G74" s="181" t="s">
        <v>285</v>
      </c>
      <c r="H74" s="181" t="s">
        <v>285</v>
      </c>
      <c r="I74" s="181" t="s">
        <v>285</v>
      </c>
      <c r="J74" s="181" t="s">
        <v>285</v>
      </c>
      <c r="K74" s="181" t="s">
        <v>285</v>
      </c>
      <c r="L74" s="181" t="s">
        <v>285</v>
      </c>
      <c r="M74" s="181" t="s">
        <v>285</v>
      </c>
      <c r="N74" s="181" t="s">
        <v>285</v>
      </c>
      <c r="O74" s="181" t="s">
        <v>285</v>
      </c>
      <c r="P74" s="181" t="s">
        <v>285</v>
      </c>
      <c r="Q74" s="181" t="s">
        <v>285</v>
      </c>
      <c r="R74" s="181" t="s">
        <v>285</v>
      </c>
      <c r="S74" s="181" t="s">
        <v>285</v>
      </c>
      <c r="T74" s="181" t="s">
        <v>285</v>
      </c>
      <c r="U74" s="181" t="s">
        <v>285</v>
      </c>
      <c r="V74" s="181" t="s">
        <v>285</v>
      </c>
      <c r="W74" s="181" t="s">
        <v>285</v>
      </c>
      <c r="X74" s="181" t="s">
        <v>285</v>
      </c>
      <c r="Y74" s="181" t="s">
        <v>285</v>
      </c>
      <c r="Z74" s="181" t="s">
        <v>285</v>
      </c>
      <c r="AA74" s="181" t="s">
        <v>285</v>
      </c>
      <c r="AB74" s="181" t="s">
        <v>285</v>
      </c>
      <c r="AC74" s="181" t="s">
        <v>285</v>
      </c>
      <c r="AD74" s="181" t="s">
        <v>285</v>
      </c>
      <c r="AE74" s="181" t="s">
        <v>285</v>
      </c>
    </row>
    <row r="75" spans="1:31" ht="31" x14ac:dyDescent="0.35">
      <c r="A75" s="173" t="s">
        <v>256</v>
      </c>
      <c r="B75" s="174" t="s">
        <v>257</v>
      </c>
      <c r="C75" s="173" t="s">
        <v>284</v>
      </c>
      <c r="D75" s="181" t="s">
        <v>285</v>
      </c>
      <c r="E75" s="181" t="s">
        <v>285</v>
      </c>
      <c r="F75" s="181" t="s">
        <v>285</v>
      </c>
      <c r="G75" s="181" t="s">
        <v>285</v>
      </c>
      <c r="H75" s="181" t="s">
        <v>285</v>
      </c>
      <c r="I75" s="181" t="s">
        <v>285</v>
      </c>
      <c r="J75" s="181" t="s">
        <v>285</v>
      </c>
      <c r="K75" s="181" t="s">
        <v>285</v>
      </c>
      <c r="L75" s="181" t="s">
        <v>285</v>
      </c>
      <c r="M75" s="181" t="s">
        <v>285</v>
      </c>
      <c r="N75" s="181" t="s">
        <v>285</v>
      </c>
      <c r="O75" s="181" t="s">
        <v>285</v>
      </c>
      <c r="P75" s="181" t="s">
        <v>285</v>
      </c>
      <c r="Q75" s="181" t="s">
        <v>285</v>
      </c>
      <c r="R75" s="181" t="s">
        <v>285</v>
      </c>
      <c r="S75" s="181" t="s">
        <v>285</v>
      </c>
      <c r="T75" s="181" t="s">
        <v>285</v>
      </c>
      <c r="U75" s="181" t="s">
        <v>285</v>
      </c>
      <c r="V75" s="181" t="s">
        <v>285</v>
      </c>
      <c r="W75" s="181" t="s">
        <v>285</v>
      </c>
      <c r="X75" s="181" t="s">
        <v>285</v>
      </c>
      <c r="Y75" s="181" t="s">
        <v>285</v>
      </c>
      <c r="Z75" s="181" t="s">
        <v>285</v>
      </c>
      <c r="AA75" s="181" t="s">
        <v>285</v>
      </c>
      <c r="AB75" s="181" t="s">
        <v>285</v>
      </c>
      <c r="AC75" s="181" t="s">
        <v>285</v>
      </c>
      <c r="AD75" s="181" t="s">
        <v>285</v>
      </c>
      <c r="AE75" s="181" t="s">
        <v>285</v>
      </c>
    </row>
    <row r="76" spans="1:31" s="145" customFormat="1" ht="31" x14ac:dyDescent="0.35">
      <c r="A76" s="173" t="s">
        <v>258</v>
      </c>
      <c r="B76" s="174" t="s">
        <v>259</v>
      </c>
      <c r="C76" s="173" t="s">
        <v>284</v>
      </c>
      <c r="D76" s="181" t="s">
        <v>285</v>
      </c>
      <c r="E76" s="181" t="s">
        <v>285</v>
      </c>
      <c r="F76" s="181" t="s">
        <v>285</v>
      </c>
      <c r="G76" s="181" t="s">
        <v>285</v>
      </c>
      <c r="H76" s="181" t="s">
        <v>285</v>
      </c>
      <c r="I76" s="181" t="s">
        <v>285</v>
      </c>
      <c r="J76" s="181" t="s">
        <v>285</v>
      </c>
      <c r="K76" s="181" t="s">
        <v>285</v>
      </c>
      <c r="L76" s="181" t="s">
        <v>285</v>
      </c>
      <c r="M76" s="181" t="s">
        <v>285</v>
      </c>
      <c r="N76" s="181" t="s">
        <v>285</v>
      </c>
      <c r="O76" s="181" t="s">
        <v>285</v>
      </c>
      <c r="P76" s="181" t="s">
        <v>285</v>
      </c>
      <c r="Q76" s="181" t="s">
        <v>285</v>
      </c>
      <c r="R76" s="181" t="s">
        <v>285</v>
      </c>
      <c r="S76" s="181" t="s">
        <v>285</v>
      </c>
      <c r="T76" s="181" t="s">
        <v>285</v>
      </c>
      <c r="U76" s="181" t="s">
        <v>285</v>
      </c>
      <c r="V76" s="181" t="s">
        <v>285</v>
      </c>
      <c r="W76" s="181" t="s">
        <v>285</v>
      </c>
      <c r="X76" s="181" t="s">
        <v>285</v>
      </c>
      <c r="Y76" s="181" t="s">
        <v>285</v>
      </c>
      <c r="Z76" s="181" t="s">
        <v>285</v>
      </c>
      <c r="AA76" s="181" t="s">
        <v>285</v>
      </c>
      <c r="AB76" s="181" t="s">
        <v>285</v>
      </c>
      <c r="AC76" s="181" t="s">
        <v>285</v>
      </c>
      <c r="AD76" s="181" t="s">
        <v>285</v>
      </c>
      <c r="AE76" s="181" t="s">
        <v>285</v>
      </c>
    </row>
    <row r="77" spans="1:31" s="145" customFormat="1" ht="44.25" customHeight="1" x14ac:dyDescent="0.35">
      <c r="A77" s="173" t="s">
        <v>260</v>
      </c>
      <c r="B77" s="174" t="s">
        <v>261</v>
      </c>
      <c r="C77" s="173" t="s">
        <v>284</v>
      </c>
      <c r="D77" s="181" t="s">
        <v>285</v>
      </c>
      <c r="E77" s="181" t="s">
        <v>285</v>
      </c>
      <c r="F77" s="181" t="s">
        <v>285</v>
      </c>
      <c r="G77" s="181" t="s">
        <v>285</v>
      </c>
      <c r="H77" s="181" t="s">
        <v>285</v>
      </c>
      <c r="I77" s="181" t="s">
        <v>285</v>
      </c>
      <c r="J77" s="181" t="s">
        <v>285</v>
      </c>
      <c r="K77" s="181" t="s">
        <v>285</v>
      </c>
      <c r="L77" s="181" t="s">
        <v>285</v>
      </c>
      <c r="M77" s="181" t="s">
        <v>285</v>
      </c>
      <c r="N77" s="181" t="s">
        <v>285</v>
      </c>
      <c r="O77" s="181" t="s">
        <v>285</v>
      </c>
      <c r="P77" s="181" t="s">
        <v>285</v>
      </c>
      <c r="Q77" s="181" t="s">
        <v>285</v>
      </c>
      <c r="R77" s="181" t="s">
        <v>285</v>
      </c>
      <c r="S77" s="181" t="s">
        <v>285</v>
      </c>
      <c r="T77" s="181" t="s">
        <v>285</v>
      </c>
      <c r="U77" s="181" t="s">
        <v>285</v>
      </c>
      <c r="V77" s="181" t="s">
        <v>285</v>
      </c>
      <c r="W77" s="181" t="s">
        <v>285</v>
      </c>
      <c r="X77" s="181" t="s">
        <v>285</v>
      </c>
      <c r="Y77" s="181" t="s">
        <v>285</v>
      </c>
      <c r="Z77" s="181" t="s">
        <v>285</v>
      </c>
      <c r="AA77" s="181" t="s">
        <v>285</v>
      </c>
      <c r="AB77" s="181" t="s">
        <v>285</v>
      </c>
      <c r="AC77" s="181" t="s">
        <v>285</v>
      </c>
      <c r="AD77" s="181" t="s">
        <v>285</v>
      </c>
      <c r="AE77" s="181" t="s">
        <v>285</v>
      </c>
    </row>
    <row r="78" spans="1:31" s="145" customFormat="1" ht="49.25" customHeight="1" x14ac:dyDescent="0.35">
      <c r="A78" s="173" t="s">
        <v>262</v>
      </c>
      <c r="B78" s="174" t="s">
        <v>263</v>
      </c>
      <c r="C78" s="173" t="s">
        <v>284</v>
      </c>
      <c r="D78" s="181" t="s">
        <v>285</v>
      </c>
      <c r="E78" s="181" t="s">
        <v>285</v>
      </c>
      <c r="F78" s="181" t="s">
        <v>285</v>
      </c>
      <c r="G78" s="181" t="s">
        <v>285</v>
      </c>
      <c r="H78" s="181" t="s">
        <v>285</v>
      </c>
      <c r="I78" s="181" t="s">
        <v>285</v>
      </c>
      <c r="J78" s="181" t="s">
        <v>285</v>
      </c>
      <c r="K78" s="181" t="s">
        <v>285</v>
      </c>
      <c r="L78" s="181" t="s">
        <v>285</v>
      </c>
      <c r="M78" s="181" t="s">
        <v>285</v>
      </c>
      <c r="N78" s="181" t="s">
        <v>285</v>
      </c>
      <c r="O78" s="181" t="s">
        <v>285</v>
      </c>
      <c r="P78" s="181" t="s">
        <v>285</v>
      </c>
      <c r="Q78" s="181" t="s">
        <v>285</v>
      </c>
      <c r="R78" s="181" t="s">
        <v>285</v>
      </c>
      <c r="S78" s="181" t="s">
        <v>285</v>
      </c>
      <c r="T78" s="181" t="s">
        <v>285</v>
      </c>
      <c r="U78" s="181" t="s">
        <v>285</v>
      </c>
      <c r="V78" s="181" t="s">
        <v>285</v>
      </c>
      <c r="W78" s="181" t="s">
        <v>285</v>
      </c>
      <c r="X78" s="181" t="s">
        <v>285</v>
      </c>
      <c r="Y78" s="181" t="s">
        <v>285</v>
      </c>
      <c r="Z78" s="181" t="s">
        <v>285</v>
      </c>
      <c r="AA78" s="181" t="s">
        <v>285</v>
      </c>
      <c r="AB78" s="181" t="s">
        <v>285</v>
      </c>
      <c r="AC78" s="181" t="s">
        <v>285</v>
      </c>
      <c r="AD78" s="181" t="s">
        <v>285</v>
      </c>
      <c r="AE78" s="181" t="s">
        <v>285</v>
      </c>
    </row>
    <row r="79" spans="1:31" s="145" customFormat="1" ht="52.25" customHeight="1" x14ac:dyDescent="0.35">
      <c r="A79" s="173" t="s">
        <v>264</v>
      </c>
      <c r="B79" s="174" t="s">
        <v>265</v>
      </c>
      <c r="C79" s="173" t="s">
        <v>284</v>
      </c>
      <c r="D79" s="181" t="s">
        <v>285</v>
      </c>
      <c r="E79" s="181" t="s">
        <v>285</v>
      </c>
      <c r="F79" s="181" t="s">
        <v>285</v>
      </c>
      <c r="G79" s="181" t="s">
        <v>285</v>
      </c>
      <c r="H79" s="181" t="s">
        <v>285</v>
      </c>
      <c r="I79" s="181" t="s">
        <v>285</v>
      </c>
      <c r="J79" s="181" t="s">
        <v>285</v>
      </c>
      <c r="K79" s="181" t="s">
        <v>285</v>
      </c>
      <c r="L79" s="181" t="s">
        <v>285</v>
      </c>
      <c r="M79" s="181" t="s">
        <v>285</v>
      </c>
      <c r="N79" s="181" t="s">
        <v>285</v>
      </c>
      <c r="O79" s="181" t="s">
        <v>285</v>
      </c>
      <c r="P79" s="181" t="s">
        <v>285</v>
      </c>
      <c r="Q79" s="181" t="s">
        <v>285</v>
      </c>
      <c r="R79" s="181" t="s">
        <v>285</v>
      </c>
      <c r="S79" s="181" t="s">
        <v>285</v>
      </c>
      <c r="T79" s="181" t="s">
        <v>285</v>
      </c>
      <c r="U79" s="181" t="s">
        <v>285</v>
      </c>
      <c r="V79" s="181" t="s">
        <v>285</v>
      </c>
      <c r="W79" s="181" t="s">
        <v>285</v>
      </c>
      <c r="X79" s="181" t="s">
        <v>285</v>
      </c>
      <c r="Y79" s="181" t="s">
        <v>285</v>
      </c>
      <c r="Z79" s="181" t="s">
        <v>285</v>
      </c>
      <c r="AA79" s="181" t="s">
        <v>285</v>
      </c>
      <c r="AB79" s="181" t="s">
        <v>285</v>
      </c>
      <c r="AC79" s="181" t="s">
        <v>285</v>
      </c>
      <c r="AD79" s="181" t="s">
        <v>285</v>
      </c>
      <c r="AE79" s="181" t="s">
        <v>285</v>
      </c>
    </row>
    <row r="80" spans="1:31" s="145" customFormat="1" ht="54" customHeight="1" x14ac:dyDescent="0.35">
      <c r="A80" s="173" t="s">
        <v>266</v>
      </c>
      <c r="B80" s="174" t="s">
        <v>267</v>
      </c>
      <c r="C80" s="173" t="s">
        <v>284</v>
      </c>
      <c r="D80" s="181" t="s">
        <v>285</v>
      </c>
      <c r="E80" s="181" t="s">
        <v>285</v>
      </c>
      <c r="F80" s="181" t="s">
        <v>285</v>
      </c>
      <c r="G80" s="181" t="s">
        <v>285</v>
      </c>
      <c r="H80" s="181" t="s">
        <v>285</v>
      </c>
      <c r="I80" s="181" t="s">
        <v>285</v>
      </c>
      <c r="J80" s="181" t="s">
        <v>285</v>
      </c>
      <c r="K80" s="181" t="s">
        <v>285</v>
      </c>
      <c r="L80" s="181" t="s">
        <v>285</v>
      </c>
      <c r="M80" s="181" t="s">
        <v>285</v>
      </c>
      <c r="N80" s="181" t="s">
        <v>285</v>
      </c>
      <c r="O80" s="181" t="s">
        <v>285</v>
      </c>
      <c r="P80" s="181" t="s">
        <v>285</v>
      </c>
      <c r="Q80" s="181" t="s">
        <v>285</v>
      </c>
      <c r="R80" s="181" t="s">
        <v>285</v>
      </c>
      <c r="S80" s="181" t="s">
        <v>285</v>
      </c>
      <c r="T80" s="181" t="s">
        <v>285</v>
      </c>
      <c r="U80" s="181" t="s">
        <v>285</v>
      </c>
      <c r="V80" s="181" t="s">
        <v>285</v>
      </c>
      <c r="W80" s="181" t="s">
        <v>285</v>
      </c>
      <c r="X80" s="181" t="s">
        <v>285</v>
      </c>
      <c r="Y80" s="181" t="s">
        <v>285</v>
      </c>
      <c r="Z80" s="181" t="s">
        <v>285</v>
      </c>
      <c r="AA80" s="181" t="s">
        <v>285</v>
      </c>
      <c r="AB80" s="181" t="s">
        <v>285</v>
      </c>
      <c r="AC80" s="181" t="s">
        <v>285</v>
      </c>
      <c r="AD80" s="181" t="s">
        <v>285</v>
      </c>
      <c r="AE80" s="181" t="s">
        <v>285</v>
      </c>
    </row>
    <row r="81" spans="1:31" s="145" customFormat="1" ht="51.65" customHeight="1" x14ac:dyDescent="0.35">
      <c r="A81" s="173" t="s">
        <v>268</v>
      </c>
      <c r="B81" s="174" t="s">
        <v>269</v>
      </c>
      <c r="C81" s="173" t="s">
        <v>284</v>
      </c>
      <c r="D81" s="181" t="s">
        <v>285</v>
      </c>
      <c r="E81" s="181" t="s">
        <v>285</v>
      </c>
      <c r="F81" s="181" t="s">
        <v>285</v>
      </c>
      <c r="G81" s="181" t="s">
        <v>285</v>
      </c>
      <c r="H81" s="181" t="s">
        <v>285</v>
      </c>
      <c r="I81" s="181" t="s">
        <v>285</v>
      </c>
      <c r="J81" s="181" t="s">
        <v>285</v>
      </c>
      <c r="K81" s="181" t="s">
        <v>285</v>
      </c>
      <c r="L81" s="181" t="s">
        <v>285</v>
      </c>
      <c r="M81" s="181" t="s">
        <v>285</v>
      </c>
      <c r="N81" s="181" t="s">
        <v>285</v>
      </c>
      <c r="O81" s="181" t="s">
        <v>285</v>
      </c>
      <c r="P81" s="181" t="s">
        <v>285</v>
      </c>
      <c r="Q81" s="181" t="s">
        <v>285</v>
      </c>
      <c r="R81" s="181" t="s">
        <v>285</v>
      </c>
      <c r="S81" s="181" t="s">
        <v>285</v>
      </c>
      <c r="T81" s="181" t="s">
        <v>285</v>
      </c>
      <c r="U81" s="181" t="s">
        <v>285</v>
      </c>
      <c r="V81" s="181" t="s">
        <v>285</v>
      </c>
      <c r="W81" s="181" t="s">
        <v>285</v>
      </c>
      <c r="X81" s="181" t="s">
        <v>285</v>
      </c>
      <c r="Y81" s="181" t="s">
        <v>285</v>
      </c>
      <c r="Z81" s="181" t="s">
        <v>285</v>
      </c>
      <c r="AA81" s="181" t="s">
        <v>285</v>
      </c>
      <c r="AB81" s="181" t="s">
        <v>285</v>
      </c>
      <c r="AC81" s="181" t="s">
        <v>285</v>
      </c>
      <c r="AD81" s="181" t="s">
        <v>285</v>
      </c>
      <c r="AE81" s="181" t="s">
        <v>285</v>
      </c>
    </row>
    <row r="82" spans="1:31" s="145" customFormat="1" ht="38.25" customHeight="1" x14ac:dyDescent="0.35">
      <c r="A82" s="173" t="s">
        <v>270</v>
      </c>
      <c r="B82" s="174" t="s">
        <v>271</v>
      </c>
      <c r="C82" s="173" t="s">
        <v>284</v>
      </c>
      <c r="D82" s="181" t="s">
        <v>285</v>
      </c>
      <c r="E82" s="181" t="s">
        <v>285</v>
      </c>
      <c r="F82" s="181" t="s">
        <v>285</v>
      </c>
      <c r="G82" s="181" t="s">
        <v>285</v>
      </c>
      <c r="H82" s="181" t="s">
        <v>285</v>
      </c>
      <c r="I82" s="181" t="s">
        <v>285</v>
      </c>
      <c r="J82" s="181" t="s">
        <v>285</v>
      </c>
      <c r="K82" s="181" t="s">
        <v>285</v>
      </c>
      <c r="L82" s="181" t="s">
        <v>285</v>
      </c>
      <c r="M82" s="181" t="s">
        <v>285</v>
      </c>
      <c r="N82" s="181" t="s">
        <v>285</v>
      </c>
      <c r="O82" s="181" t="s">
        <v>285</v>
      </c>
      <c r="P82" s="181" t="s">
        <v>285</v>
      </c>
      <c r="Q82" s="181" t="s">
        <v>285</v>
      </c>
      <c r="R82" s="181" t="s">
        <v>285</v>
      </c>
      <c r="S82" s="181" t="s">
        <v>285</v>
      </c>
      <c r="T82" s="181" t="s">
        <v>285</v>
      </c>
      <c r="U82" s="181" t="s">
        <v>285</v>
      </c>
      <c r="V82" s="181" t="s">
        <v>285</v>
      </c>
      <c r="W82" s="181" t="s">
        <v>285</v>
      </c>
      <c r="X82" s="181" t="s">
        <v>285</v>
      </c>
      <c r="Y82" s="181" t="s">
        <v>285</v>
      </c>
      <c r="Z82" s="181" t="s">
        <v>285</v>
      </c>
      <c r="AA82" s="181" t="s">
        <v>285</v>
      </c>
      <c r="AB82" s="181" t="s">
        <v>285</v>
      </c>
      <c r="AC82" s="181" t="s">
        <v>285</v>
      </c>
      <c r="AD82" s="181" t="s">
        <v>285</v>
      </c>
      <c r="AE82" s="181" t="s">
        <v>285</v>
      </c>
    </row>
    <row r="83" spans="1:31" s="145" customFormat="1" ht="31" x14ac:dyDescent="0.35">
      <c r="A83" s="173" t="s">
        <v>272</v>
      </c>
      <c r="B83" s="174" t="s">
        <v>273</v>
      </c>
      <c r="C83" s="173" t="s">
        <v>284</v>
      </c>
      <c r="D83" s="181" t="s">
        <v>285</v>
      </c>
      <c r="E83" s="181" t="s">
        <v>285</v>
      </c>
      <c r="F83" s="181" t="s">
        <v>285</v>
      </c>
      <c r="G83" s="181" t="s">
        <v>285</v>
      </c>
      <c r="H83" s="181" t="s">
        <v>285</v>
      </c>
      <c r="I83" s="181" t="s">
        <v>285</v>
      </c>
      <c r="J83" s="181" t="s">
        <v>285</v>
      </c>
      <c r="K83" s="181" t="s">
        <v>285</v>
      </c>
      <c r="L83" s="181" t="s">
        <v>285</v>
      </c>
      <c r="M83" s="181" t="s">
        <v>285</v>
      </c>
      <c r="N83" s="181" t="s">
        <v>285</v>
      </c>
      <c r="O83" s="181" t="s">
        <v>285</v>
      </c>
      <c r="P83" s="181" t="s">
        <v>285</v>
      </c>
      <c r="Q83" s="181" t="s">
        <v>285</v>
      </c>
      <c r="R83" s="181" t="s">
        <v>285</v>
      </c>
      <c r="S83" s="181" t="s">
        <v>285</v>
      </c>
      <c r="T83" s="181" t="s">
        <v>285</v>
      </c>
      <c r="U83" s="181" t="s">
        <v>285</v>
      </c>
      <c r="V83" s="181" t="s">
        <v>285</v>
      </c>
      <c r="W83" s="181" t="s">
        <v>285</v>
      </c>
      <c r="X83" s="181" t="s">
        <v>285</v>
      </c>
      <c r="Y83" s="181" t="s">
        <v>285</v>
      </c>
      <c r="Z83" s="181" t="s">
        <v>285</v>
      </c>
      <c r="AA83" s="181" t="s">
        <v>285</v>
      </c>
      <c r="AB83" s="181" t="s">
        <v>285</v>
      </c>
      <c r="AC83" s="181" t="s">
        <v>285</v>
      </c>
      <c r="AD83" s="181" t="s">
        <v>285</v>
      </c>
      <c r="AE83" s="181" t="s">
        <v>285</v>
      </c>
    </row>
    <row r="84" spans="1:31" ht="62" x14ac:dyDescent="0.35">
      <c r="A84" s="173" t="s">
        <v>152</v>
      </c>
      <c r="B84" s="174" t="s">
        <v>274</v>
      </c>
      <c r="C84" s="173" t="s">
        <v>284</v>
      </c>
      <c r="D84" s="181" t="s">
        <v>285</v>
      </c>
      <c r="E84" s="181" t="s">
        <v>285</v>
      </c>
      <c r="F84" s="181" t="s">
        <v>285</v>
      </c>
      <c r="G84" s="181" t="s">
        <v>285</v>
      </c>
      <c r="H84" s="181" t="s">
        <v>285</v>
      </c>
      <c r="I84" s="181" t="s">
        <v>285</v>
      </c>
      <c r="J84" s="181" t="s">
        <v>285</v>
      </c>
      <c r="K84" s="181" t="s">
        <v>285</v>
      </c>
      <c r="L84" s="181" t="s">
        <v>285</v>
      </c>
      <c r="M84" s="181" t="s">
        <v>285</v>
      </c>
      <c r="N84" s="181" t="s">
        <v>285</v>
      </c>
      <c r="O84" s="181" t="s">
        <v>285</v>
      </c>
      <c r="P84" s="181" t="s">
        <v>285</v>
      </c>
      <c r="Q84" s="181" t="s">
        <v>285</v>
      </c>
      <c r="R84" s="181" t="s">
        <v>285</v>
      </c>
      <c r="S84" s="181" t="s">
        <v>285</v>
      </c>
      <c r="T84" s="181" t="s">
        <v>285</v>
      </c>
      <c r="U84" s="181" t="s">
        <v>285</v>
      </c>
      <c r="V84" s="181" t="s">
        <v>285</v>
      </c>
      <c r="W84" s="181" t="s">
        <v>285</v>
      </c>
      <c r="X84" s="181" t="s">
        <v>285</v>
      </c>
      <c r="Y84" s="181" t="s">
        <v>285</v>
      </c>
      <c r="Z84" s="181" t="s">
        <v>285</v>
      </c>
      <c r="AA84" s="181" t="s">
        <v>285</v>
      </c>
      <c r="AB84" s="181" t="s">
        <v>285</v>
      </c>
      <c r="AC84" s="181" t="s">
        <v>285</v>
      </c>
      <c r="AD84" s="181" t="s">
        <v>285</v>
      </c>
      <c r="AE84" s="181" t="s">
        <v>285</v>
      </c>
    </row>
    <row r="85" spans="1:31" ht="46.5" x14ac:dyDescent="0.35">
      <c r="A85" s="173" t="s">
        <v>275</v>
      </c>
      <c r="B85" s="174" t="s">
        <v>276</v>
      </c>
      <c r="C85" s="173" t="s">
        <v>284</v>
      </c>
      <c r="D85" s="181" t="s">
        <v>285</v>
      </c>
      <c r="E85" s="181" t="s">
        <v>285</v>
      </c>
      <c r="F85" s="181" t="s">
        <v>285</v>
      </c>
      <c r="G85" s="181" t="s">
        <v>285</v>
      </c>
      <c r="H85" s="181" t="s">
        <v>285</v>
      </c>
      <c r="I85" s="181" t="s">
        <v>285</v>
      </c>
      <c r="J85" s="181" t="s">
        <v>285</v>
      </c>
      <c r="K85" s="181" t="s">
        <v>285</v>
      </c>
      <c r="L85" s="181" t="s">
        <v>285</v>
      </c>
      <c r="M85" s="181" t="s">
        <v>285</v>
      </c>
      <c r="N85" s="181" t="s">
        <v>285</v>
      </c>
      <c r="O85" s="181" t="s">
        <v>285</v>
      </c>
      <c r="P85" s="181" t="s">
        <v>285</v>
      </c>
      <c r="Q85" s="181" t="s">
        <v>285</v>
      </c>
      <c r="R85" s="181" t="s">
        <v>285</v>
      </c>
      <c r="S85" s="181" t="s">
        <v>285</v>
      </c>
      <c r="T85" s="181" t="s">
        <v>285</v>
      </c>
      <c r="U85" s="181" t="s">
        <v>285</v>
      </c>
      <c r="V85" s="181" t="s">
        <v>285</v>
      </c>
      <c r="W85" s="181" t="s">
        <v>285</v>
      </c>
      <c r="X85" s="181" t="s">
        <v>285</v>
      </c>
      <c r="Y85" s="181" t="s">
        <v>285</v>
      </c>
      <c r="Z85" s="181" t="s">
        <v>285</v>
      </c>
      <c r="AA85" s="181" t="s">
        <v>285</v>
      </c>
      <c r="AB85" s="181" t="s">
        <v>285</v>
      </c>
      <c r="AC85" s="181" t="s">
        <v>285</v>
      </c>
      <c r="AD85" s="181" t="s">
        <v>285</v>
      </c>
      <c r="AE85" s="181" t="s">
        <v>285</v>
      </c>
    </row>
    <row r="86" spans="1:31" ht="46.5" x14ac:dyDescent="0.35">
      <c r="A86" s="173" t="s">
        <v>277</v>
      </c>
      <c r="B86" s="174" t="s">
        <v>278</v>
      </c>
      <c r="C86" s="173" t="s">
        <v>284</v>
      </c>
      <c r="D86" s="181" t="s">
        <v>285</v>
      </c>
      <c r="E86" s="181" t="s">
        <v>285</v>
      </c>
      <c r="F86" s="181" t="s">
        <v>285</v>
      </c>
      <c r="G86" s="181" t="s">
        <v>285</v>
      </c>
      <c r="H86" s="181" t="s">
        <v>285</v>
      </c>
      <c r="I86" s="181" t="s">
        <v>285</v>
      </c>
      <c r="J86" s="181" t="s">
        <v>285</v>
      </c>
      <c r="K86" s="181" t="s">
        <v>285</v>
      </c>
      <c r="L86" s="181" t="s">
        <v>285</v>
      </c>
      <c r="M86" s="181" t="s">
        <v>285</v>
      </c>
      <c r="N86" s="181" t="s">
        <v>285</v>
      </c>
      <c r="O86" s="181" t="s">
        <v>285</v>
      </c>
      <c r="P86" s="181" t="s">
        <v>285</v>
      </c>
      <c r="Q86" s="181" t="s">
        <v>285</v>
      </c>
      <c r="R86" s="181" t="s">
        <v>285</v>
      </c>
      <c r="S86" s="181" t="s">
        <v>285</v>
      </c>
      <c r="T86" s="181" t="s">
        <v>285</v>
      </c>
      <c r="U86" s="181" t="s">
        <v>285</v>
      </c>
      <c r="V86" s="181" t="s">
        <v>285</v>
      </c>
      <c r="W86" s="181" t="s">
        <v>285</v>
      </c>
      <c r="X86" s="181" t="s">
        <v>285</v>
      </c>
      <c r="Y86" s="181" t="s">
        <v>285</v>
      </c>
      <c r="Z86" s="181" t="s">
        <v>285</v>
      </c>
      <c r="AA86" s="181" t="s">
        <v>285</v>
      </c>
      <c r="AB86" s="181" t="s">
        <v>285</v>
      </c>
      <c r="AC86" s="181" t="s">
        <v>285</v>
      </c>
      <c r="AD86" s="181" t="s">
        <v>285</v>
      </c>
      <c r="AE86" s="181" t="s">
        <v>285</v>
      </c>
    </row>
    <row r="87" spans="1:31" ht="31" x14ac:dyDescent="0.35">
      <c r="A87" s="173" t="s">
        <v>153</v>
      </c>
      <c r="B87" s="174" t="s">
        <v>279</v>
      </c>
      <c r="C87" s="173" t="s">
        <v>284</v>
      </c>
      <c r="D87" s="181" t="s">
        <v>285</v>
      </c>
      <c r="E87" s="181" t="s">
        <v>285</v>
      </c>
      <c r="F87" s="181" t="s">
        <v>285</v>
      </c>
      <c r="G87" s="181" t="s">
        <v>285</v>
      </c>
      <c r="H87" s="181" t="s">
        <v>285</v>
      </c>
      <c r="I87" s="181" t="s">
        <v>285</v>
      </c>
      <c r="J87" s="181" t="s">
        <v>285</v>
      </c>
      <c r="K87" s="181" t="s">
        <v>285</v>
      </c>
      <c r="L87" s="181" t="s">
        <v>285</v>
      </c>
      <c r="M87" s="181" t="s">
        <v>285</v>
      </c>
      <c r="N87" s="181" t="s">
        <v>285</v>
      </c>
      <c r="O87" s="181" t="s">
        <v>285</v>
      </c>
      <c r="P87" s="181" t="s">
        <v>285</v>
      </c>
      <c r="Q87" s="181" t="s">
        <v>285</v>
      </c>
      <c r="R87" s="181" t="s">
        <v>285</v>
      </c>
      <c r="S87" s="181" t="s">
        <v>285</v>
      </c>
      <c r="T87" s="181" t="s">
        <v>285</v>
      </c>
      <c r="U87" s="181" t="s">
        <v>285</v>
      </c>
      <c r="V87" s="181" t="s">
        <v>285</v>
      </c>
      <c r="W87" s="181" t="s">
        <v>285</v>
      </c>
      <c r="X87" s="181" t="s">
        <v>285</v>
      </c>
      <c r="Y87" s="181" t="s">
        <v>285</v>
      </c>
      <c r="Z87" s="181" t="s">
        <v>285</v>
      </c>
      <c r="AA87" s="181" t="s">
        <v>285</v>
      </c>
      <c r="AB87" s="181" t="s">
        <v>285</v>
      </c>
      <c r="AC87" s="181" t="s">
        <v>285</v>
      </c>
      <c r="AD87" s="181" t="s">
        <v>285</v>
      </c>
      <c r="AE87" s="181" t="s">
        <v>285</v>
      </c>
    </row>
    <row r="88" spans="1:31" ht="31" x14ac:dyDescent="0.35">
      <c r="A88" s="173" t="s">
        <v>280</v>
      </c>
      <c r="B88" s="174" t="s">
        <v>281</v>
      </c>
      <c r="C88" s="173" t="s">
        <v>284</v>
      </c>
      <c r="D88" s="181" t="s">
        <v>285</v>
      </c>
      <c r="E88" s="181" t="s">
        <v>285</v>
      </c>
      <c r="F88" s="181" t="s">
        <v>285</v>
      </c>
      <c r="G88" s="181" t="s">
        <v>285</v>
      </c>
      <c r="H88" s="181" t="s">
        <v>285</v>
      </c>
      <c r="I88" s="181" t="s">
        <v>285</v>
      </c>
      <c r="J88" s="181" t="s">
        <v>285</v>
      </c>
      <c r="K88" s="181" t="s">
        <v>285</v>
      </c>
      <c r="L88" s="181" t="s">
        <v>285</v>
      </c>
      <c r="M88" s="181" t="s">
        <v>285</v>
      </c>
      <c r="N88" s="181" t="s">
        <v>285</v>
      </c>
      <c r="O88" s="181" t="s">
        <v>285</v>
      </c>
      <c r="P88" s="181" t="s">
        <v>285</v>
      </c>
      <c r="Q88" s="181" t="s">
        <v>285</v>
      </c>
      <c r="R88" s="181" t="s">
        <v>285</v>
      </c>
      <c r="S88" s="181" t="s">
        <v>285</v>
      </c>
      <c r="T88" s="181" t="s">
        <v>285</v>
      </c>
      <c r="U88" s="181" t="s">
        <v>285</v>
      </c>
      <c r="V88" s="181" t="s">
        <v>285</v>
      </c>
      <c r="W88" s="181" t="s">
        <v>285</v>
      </c>
      <c r="X88" s="181" t="s">
        <v>285</v>
      </c>
      <c r="Y88" s="181" t="s">
        <v>285</v>
      </c>
      <c r="Z88" s="181" t="s">
        <v>285</v>
      </c>
      <c r="AA88" s="181" t="s">
        <v>285</v>
      </c>
      <c r="AB88" s="181" t="s">
        <v>285</v>
      </c>
      <c r="AC88" s="181" t="s">
        <v>285</v>
      </c>
      <c r="AD88" s="181" t="s">
        <v>285</v>
      </c>
      <c r="AE88" s="181" t="s">
        <v>285</v>
      </c>
    </row>
    <row r="89" spans="1:31" x14ac:dyDescent="0.35">
      <c r="A89" s="173" t="s">
        <v>282</v>
      </c>
      <c r="B89" s="174" t="s">
        <v>283</v>
      </c>
      <c r="C89" s="173" t="s">
        <v>284</v>
      </c>
      <c r="D89" s="181" t="s">
        <v>285</v>
      </c>
      <c r="E89" s="181" t="s">
        <v>285</v>
      </c>
      <c r="F89" s="181" t="s">
        <v>285</v>
      </c>
      <c r="G89" s="181" t="s">
        <v>285</v>
      </c>
      <c r="H89" s="181" t="s">
        <v>285</v>
      </c>
      <c r="I89" s="181" t="s">
        <v>285</v>
      </c>
      <c r="J89" s="181" t="s">
        <v>285</v>
      </c>
      <c r="K89" s="181" t="s">
        <v>285</v>
      </c>
      <c r="L89" s="181" t="s">
        <v>285</v>
      </c>
      <c r="M89" s="181" t="s">
        <v>285</v>
      </c>
      <c r="N89" s="181" t="s">
        <v>285</v>
      </c>
      <c r="O89" s="181" t="s">
        <v>285</v>
      </c>
      <c r="P89" s="181" t="s">
        <v>285</v>
      </c>
      <c r="Q89" s="181" t="s">
        <v>285</v>
      </c>
      <c r="R89" s="181" t="s">
        <v>285</v>
      </c>
      <c r="S89" s="181" t="s">
        <v>285</v>
      </c>
      <c r="T89" s="181" t="s">
        <v>285</v>
      </c>
      <c r="U89" s="181" t="s">
        <v>285</v>
      </c>
      <c r="V89" s="181" t="s">
        <v>285</v>
      </c>
      <c r="W89" s="181" t="s">
        <v>285</v>
      </c>
      <c r="X89" s="181" t="s">
        <v>285</v>
      </c>
      <c r="Y89" s="181" t="s">
        <v>285</v>
      </c>
      <c r="Z89" s="181" t="s">
        <v>285</v>
      </c>
      <c r="AA89" s="181" t="s">
        <v>285</v>
      </c>
      <c r="AB89" s="181" t="s">
        <v>285</v>
      </c>
      <c r="AC89" s="181" t="s">
        <v>285</v>
      </c>
      <c r="AD89" s="181" t="s">
        <v>285</v>
      </c>
      <c r="AE89" s="181" t="s">
        <v>285</v>
      </c>
    </row>
    <row r="91" spans="1:31" x14ac:dyDescent="0.35">
      <c r="A91" s="242"/>
      <c r="B91" s="242"/>
      <c r="C91" s="242"/>
      <c r="D91" s="242"/>
      <c r="E91" s="242"/>
      <c r="F91" s="242"/>
      <c r="G91" s="242"/>
      <c r="H91" s="242"/>
      <c r="I91" s="242"/>
      <c r="J91" s="242"/>
      <c r="K91" s="242"/>
      <c r="L91" s="242"/>
      <c r="M91" s="242"/>
      <c r="N91" s="242"/>
      <c r="O91" s="242"/>
      <c r="P91" s="242"/>
      <c r="Q91" s="242"/>
      <c r="R91" s="242"/>
      <c r="S91" s="242"/>
      <c r="T91" s="242"/>
      <c r="U91" s="242"/>
      <c r="V91" s="242"/>
      <c r="W91" s="242"/>
      <c r="X91" s="242"/>
    </row>
    <row r="92" spans="1:31" ht="118" customHeight="1" x14ac:dyDescent="0.6">
      <c r="A92" s="200" t="s">
        <v>377</v>
      </c>
      <c r="B92" s="201"/>
      <c r="C92" s="201"/>
      <c r="D92" s="201"/>
      <c r="E92" s="201"/>
      <c r="F92" s="201"/>
      <c r="G92" s="201"/>
      <c r="H92" s="201"/>
      <c r="I92" s="201"/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</row>
    <row r="93" spans="1:31" ht="23.25" customHeight="1" x14ac:dyDescent="0.35">
      <c r="A93" s="226"/>
      <c r="B93" s="226"/>
      <c r="C93" s="226"/>
      <c r="D93" s="226"/>
      <c r="E93" s="226"/>
      <c r="F93" s="226"/>
      <c r="G93" s="226"/>
      <c r="H93" s="226"/>
      <c r="I93" s="226"/>
      <c r="J93" s="226"/>
      <c r="K93" s="226"/>
      <c r="L93" s="226"/>
      <c r="M93" s="226"/>
      <c r="N93" s="226"/>
      <c r="O93" s="226"/>
      <c r="P93" s="226"/>
      <c r="Q93" s="226"/>
      <c r="R93" s="226"/>
      <c r="S93" s="226"/>
      <c r="T93" s="226"/>
      <c r="U93" s="226"/>
      <c r="V93" s="226"/>
      <c r="W93" s="226"/>
      <c r="X93" s="226"/>
    </row>
  </sheetData>
  <mergeCells count="20">
    <mergeCell ref="A93:X93"/>
    <mergeCell ref="A11:A14"/>
    <mergeCell ref="C11:C14"/>
    <mergeCell ref="B11:B14"/>
    <mergeCell ref="K11:AE11"/>
    <mergeCell ref="D13:J13"/>
    <mergeCell ref="D11:J12"/>
    <mergeCell ref="A5:AE5"/>
    <mergeCell ref="A6:AE6"/>
    <mergeCell ref="A8:AE8"/>
    <mergeCell ref="A9:AE9"/>
    <mergeCell ref="A92:AE92"/>
    <mergeCell ref="K13:Q13"/>
    <mergeCell ref="R13:X13"/>
    <mergeCell ref="Y13:AE13"/>
    <mergeCell ref="K12:Q12"/>
    <mergeCell ref="R12:X12"/>
    <mergeCell ref="Y12:AE12"/>
    <mergeCell ref="A91:X91"/>
    <mergeCell ref="A10:R10"/>
  </mergeCells>
  <pageMargins left="0.23622047244094491" right="0.23622047244094491" top="0.74803149606299213" bottom="0.74803149606299213" header="0.31496062992125984" footer="0.31496062992125984"/>
  <pageSetup paperSize="9" scale="56" fitToHeight="0" orientation="landscape" horizontalDpi="4294967295" verticalDpi="4294967295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10</vt:i4>
      </vt:variant>
      <vt:variant>
        <vt:lpstr>Именованные диапазоны</vt:lpstr>
      </vt:variant>
      <vt:variant>
        <vt:i4>17</vt:i4>
      </vt:variant>
    </vt:vector>
  </HeadingPairs>
  <TitlesOfParts>
    <vt:vector size="27" baseType="lpstr">
      <vt:lpstr>Приказ</vt:lpstr>
      <vt:lpstr>1</vt:lpstr>
      <vt:lpstr>2</vt:lpstr>
      <vt:lpstr>3.1</vt:lpstr>
      <vt:lpstr>3.2</vt:lpstr>
      <vt:lpstr>4</vt:lpstr>
      <vt:lpstr>5</vt:lpstr>
      <vt:lpstr>6</vt:lpstr>
      <vt:lpstr>7</vt:lpstr>
      <vt:lpstr>8</vt:lpstr>
      <vt:lpstr>'1'!Заголовки_для_печати</vt:lpstr>
      <vt:lpstr>'2'!Заголовки_для_печати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'1'!Область_печати</vt:lpstr>
      <vt:lpstr>'2'!Область_печати</vt:lpstr>
      <vt:lpstr>'3.1'!Область_печати</vt:lpstr>
      <vt:lpstr>'3.2'!Область_печати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Приказ!Область_печати</vt:lpstr>
    </vt:vector>
  </TitlesOfParts>
  <Company>Datanium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user</cp:lastModifiedBy>
  <cp:lastPrinted>2018-09-28T03:33:10Z</cp:lastPrinted>
  <dcterms:created xsi:type="dcterms:W3CDTF">2009-07-27T10:10:26Z</dcterms:created>
  <dcterms:modified xsi:type="dcterms:W3CDTF">2018-10-09T10:30:57Z</dcterms:modified>
</cp:coreProperties>
</file>