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 tabRatio="672" firstSheet="8" activeTab="8"/>
  </bookViews>
  <sheets>
    <sheet name="январь 2018" sheetId="8" state="hidden" r:id="rId1"/>
    <sheet name="январь-февраль 2018" sheetId="9" state="hidden" r:id="rId2"/>
    <sheet name="январь-март 2018" sheetId="10" state="hidden" r:id="rId3"/>
    <sheet name="январь-апрель 2018" sheetId="11" state="hidden" r:id="rId4"/>
    <sheet name="январь-май 2018" sheetId="12" state="hidden" r:id="rId5"/>
    <sheet name="январь-июнь 2018" sheetId="13" state="hidden" r:id="rId6"/>
    <sheet name="январь-июль 2018" sheetId="14" state="hidden" r:id="rId7"/>
    <sheet name="январь-август 2018" sheetId="15" state="hidden" r:id="rId8"/>
    <sheet name="январь-сентябрь 2018" sheetId="16" r:id="rId9"/>
  </sheets>
  <definedNames>
    <definedName name="_xlnm.Print_Area" localSheetId="0">'январь 2018'!$A$1:$H$26</definedName>
    <definedName name="_xlnm.Print_Area" localSheetId="7">'январь-август 2018'!$A$1:$H$25</definedName>
    <definedName name="_xlnm.Print_Area" localSheetId="3">'январь-апрель 2018'!$A$1:$H$25</definedName>
    <definedName name="_xlnm.Print_Area" localSheetId="6">'январь-июль 2018'!$A$1:$H$25</definedName>
    <definedName name="_xlnm.Print_Area" localSheetId="5">'январь-июнь 2018'!$A$1:$H$25</definedName>
    <definedName name="_xlnm.Print_Area" localSheetId="4">'январь-май 2018'!$A$1:$H$25</definedName>
    <definedName name="_xlnm.Print_Area" localSheetId="2">'январь-март 2018'!$A$1:$H$25</definedName>
    <definedName name="_xlnm.Print_Area" localSheetId="8">'январь-сентябрь 2018'!$A$1:$H$25</definedName>
    <definedName name="_xlnm.Print_Area" localSheetId="1">'январь-февраль 2018'!$A$1:$H$26</definedName>
  </definedNames>
  <calcPr calcId="145621"/>
</workbook>
</file>

<file path=xl/calcChain.xml><?xml version="1.0" encoding="utf-8"?>
<calcChain xmlns="http://schemas.openxmlformats.org/spreadsheetml/2006/main">
  <c r="F8" i="16" l="1"/>
  <c r="F7" i="16"/>
  <c r="C8" i="16"/>
  <c r="C7" i="16"/>
  <c r="F11" i="16"/>
  <c r="G8" i="16"/>
  <c r="D8" i="16"/>
  <c r="C11" i="16"/>
  <c r="G8" i="14" l="1"/>
  <c r="G8" i="15" s="1"/>
  <c r="D8" i="14"/>
  <c r="D8" i="15" s="1"/>
  <c r="F11" i="10" l="1"/>
  <c r="C11" i="10"/>
  <c r="C11" i="12" l="1"/>
  <c r="C11" i="13" s="1"/>
  <c r="C11" i="14" s="1"/>
  <c r="C11" i="15" s="1"/>
  <c r="C11" i="11"/>
  <c r="F11" i="12"/>
  <c r="F11" i="13" s="1"/>
  <c r="F11" i="14" s="1"/>
  <c r="F11" i="15" s="1"/>
  <c r="F11" i="11"/>
  <c r="F7" i="9"/>
  <c r="F7" i="10" s="1"/>
  <c r="F7" i="11" s="1"/>
  <c r="F7" i="12" s="1"/>
  <c r="F7" i="13" s="1"/>
  <c r="F7" i="14" s="1"/>
  <c r="F7" i="15" s="1"/>
  <c r="C7" i="9"/>
  <c r="C7" i="10" s="1"/>
  <c r="C7" i="11" s="1"/>
  <c r="C7" i="12" s="1"/>
  <c r="C7" i="13" s="1"/>
  <c r="C7" i="14" s="1"/>
  <c r="C7" i="15" s="1"/>
  <c r="F8" i="9" l="1"/>
  <c r="F8" i="10" s="1"/>
  <c r="F8" i="11" s="1"/>
  <c r="F8" i="12" s="1"/>
  <c r="F8" i="13" s="1"/>
  <c r="F8" i="14" s="1"/>
  <c r="F8" i="15" s="1"/>
  <c r="C8" i="9"/>
  <c r="C8" i="10" s="1"/>
  <c r="C8" i="11" s="1"/>
  <c r="C8" i="12" s="1"/>
  <c r="C8" i="13" s="1"/>
  <c r="C8" i="14" s="1"/>
  <c r="C8" i="15" s="1"/>
</calcChain>
</file>

<file path=xl/sharedStrings.xml><?xml version="1.0" encoding="utf-8"?>
<sst xmlns="http://schemas.openxmlformats.org/spreadsheetml/2006/main" count="263" uniqueCount="30">
  <si>
    <t>0,4 кВ</t>
  </si>
  <si>
    <t>1 - 20 кВ</t>
  </si>
  <si>
    <t>Категория заявителей</t>
  </si>
  <si>
    <t>Максимальная мощность (кВт)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</si>
  <si>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</si>
  <si>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</si>
  <si>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</si>
  <si>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</si>
  <si>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</si>
  <si>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</si>
  <si>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</si>
  <si>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</si>
  <si>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</si>
  <si>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</si>
  <si>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</si>
  <si>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Приложение N 9
к стандартам раскрытия информации
субъектами оптового и розничных
рынков электрической энергии
</t>
  </si>
  <si>
    <t>Количество заявок (штук)</t>
  </si>
  <si>
    <t xml:space="preserve"> </t>
  </si>
  <si>
    <t>ИНФОРМАЦИЯ
о поданных заявках на технологическое присоединение ООО ЭСК "Энергия"
за январь 2018 года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</si>
  <si>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</si>
  <si>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 поданных заявках на технологическое присоединение ООО ЭСК "Энергия"
за январь-февраль 2018 года</t>
  </si>
  <si>
    <t>Директор ООО ЭСК "Энергия"                                                                                                                     С.С. Зарубин</t>
  </si>
  <si>
    <t>ИНФОРМАЦИЯ
о поданных заявках на технологическое присоединение ООО ЭСК "Энергия"
за январь-март 2018 года</t>
  </si>
  <si>
    <t>ИНФОРМАЦИЯ
о поданных заявках на технологическое присоединение ООО ЭСК "Энергия"
за январь-апрель 2018 года</t>
  </si>
  <si>
    <t>ИНФОРМАЦИЯ
о поданных заявках на технологическое присоединение ООО ЭСК "Энергия"
за январь-май 2018 года</t>
  </si>
  <si>
    <t>Директор ООО ЭСК "Энергия"                                                                                                                    А.В. Портнягин</t>
  </si>
  <si>
    <t>ИНФОРМАЦИЯ
о поданных заявках на технологическое присоединение ООО ЭСК "Энергия"
за январь-июнь 2018 года</t>
  </si>
  <si>
    <t>ИНФОРМАЦИЯ
о поданных заявках на технологическое присоединение ООО ЭСК "Энергия"
за январь-июль 2018 года</t>
  </si>
  <si>
    <t>ИНФОРМАЦИЯ
о поданных заявках на технологическое присоединение ООО ЭСК "Энергия"
за январь-август 2018 года</t>
  </si>
  <si>
    <t>ИНФОРМАЦИЯ
о поданных заявках на технологическое присоединение ООО ЭСК "Энергия"
за январь-сентябрь 2018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</si>
</sst>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31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left" vertical="center" wrapText="1" indent="2"/>
    </xf>
    <xf numFmtId="0" fontId="2" fillId="0" borderId="1" xfId="1" applyBorder="1" applyAlignment="1">
      <alignment horizontal="left" vertical="center" wrapText="1" indent="2"/>
    </xf>
    <xf numFmtId="0" fontId="1" fillId="0" borderId="1" xfId="0" applyFont="1" applyBorder="1" applyAlignment="1">
      <alignment vertical="center" wrapText="1"/>
    </xf>
    <xf numFmtId="0" fontId="1" fillId="2" borderId="1" xfId="0" applyFont="1" applyFill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/>
    <xf numFmtId="164" fontId="0" fillId="0" borderId="0" xfId="0" applyNumberFormat="1"/>
    <xf numFmtId="0" fontId="0" fillId="0" borderId="0" xfId="0" applyAlignment="1">
      <alignment horizontal="left" wrapText="1"/>
    </xf>
    <xf numFmtId="164" fontId="1" fillId="0" borderId="1" xfId="0" applyNumberFormat="1" applyFont="1" applyBorder="1" applyAlignment="1">
      <alignment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5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7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8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hyperlink" Target="consultantplus://offline/ref=2B68D365C87DD12C3005D9B461515A31DC59046575EDA8B88471CB77745D0FE2FE0F07D2C424YAQFF" TargetMode="External"/><Relationship Id="rId1" Type="http://schemas.openxmlformats.org/officeDocument/2006/relationships/hyperlink" Target="consultantplus://offline/ref=2B68D365C87DD12C3005D9B461515A31DC59046575EDA8B88471CB77745D0FE2FE0F07D2C424YAQ0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19" zoomScaleNormal="100" zoomScaleSheetLayoutView="100" workbookViewId="0">
      <selection activeCell="A26" sqref="A26:XFD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18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1" t="s">
        <v>0</v>
      </c>
      <c r="D4" s="1" t="s">
        <v>1</v>
      </c>
      <c r="E4" s="1" t="s">
        <v>4</v>
      </c>
      <c r="F4" s="1" t="s">
        <v>0</v>
      </c>
      <c r="G4" s="1" t="s">
        <v>1</v>
      </c>
      <c r="H4" s="1" t="s">
        <v>4</v>
      </c>
    </row>
    <row r="5" spans="1:13" x14ac:dyDescent="0.25">
      <c r="A5" s="1">
        <v>1</v>
      </c>
      <c r="B5" s="2" t="s">
        <v>5</v>
      </c>
      <c r="C5" s="2"/>
      <c r="D5" s="2"/>
      <c r="E5" s="2"/>
      <c r="F5" s="2"/>
      <c r="G5" s="2"/>
      <c r="H5" s="2"/>
    </row>
    <row r="6" spans="1:13" x14ac:dyDescent="0.25">
      <c r="A6" s="2"/>
      <c r="B6" s="3" t="s">
        <v>6</v>
      </c>
      <c r="C6" s="2"/>
      <c r="D6" s="2"/>
      <c r="E6" s="2"/>
      <c r="F6" s="2"/>
      <c r="G6" s="2"/>
      <c r="H6" s="2"/>
    </row>
    <row r="7" spans="1:13" x14ac:dyDescent="0.25">
      <c r="A7" s="2"/>
      <c r="B7" s="4" t="s">
        <v>7</v>
      </c>
      <c r="C7" s="2">
        <v>7</v>
      </c>
      <c r="D7" s="2"/>
      <c r="E7" s="2"/>
      <c r="F7" s="5">
        <v>100</v>
      </c>
      <c r="G7" s="5"/>
      <c r="H7" s="2"/>
    </row>
    <row r="8" spans="1:13" x14ac:dyDescent="0.25">
      <c r="A8" s="1">
        <v>2</v>
      </c>
      <c r="B8" s="2" t="s">
        <v>8</v>
      </c>
      <c r="C8" s="5">
        <v>6</v>
      </c>
      <c r="D8" s="5"/>
      <c r="E8" s="5"/>
      <c r="F8" s="5">
        <v>120</v>
      </c>
      <c r="G8" s="5"/>
      <c r="H8" s="2"/>
    </row>
    <row r="9" spans="1:13" x14ac:dyDescent="0.25">
      <c r="A9" s="2"/>
      <c r="B9" s="3" t="s">
        <v>6</v>
      </c>
      <c r="C9" s="2"/>
      <c r="D9" s="2"/>
      <c r="E9" s="2"/>
      <c r="F9" s="2"/>
      <c r="G9" s="2"/>
      <c r="H9" s="2"/>
    </row>
    <row r="10" spans="1:13" x14ac:dyDescent="0.25">
      <c r="A10" s="2"/>
      <c r="B10" s="4" t="s">
        <v>9</v>
      </c>
      <c r="C10" s="2"/>
      <c r="D10" s="2"/>
      <c r="E10" s="2"/>
      <c r="F10" s="2"/>
      <c r="G10" s="2"/>
      <c r="H10" s="2"/>
    </row>
    <row r="11" spans="1:13" x14ac:dyDescent="0.25">
      <c r="A11" s="1">
        <v>3</v>
      </c>
      <c r="B11" s="2" t="s">
        <v>10</v>
      </c>
      <c r="C11" s="2"/>
      <c r="D11" s="2"/>
      <c r="E11" s="2"/>
      <c r="F11" s="2"/>
      <c r="G11" s="5"/>
      <c r="H11" s="2"/>
    </row>
    <row r="12" spans="1:13" x14ac:dyDescent="0.25">
      <c r="A12" s="2"/>
      <c r="B12" s="3" t="s">
        <v>6</v>
      </c>
      <c r="C12" s="2"/>
      <c r="D12" s="2"/>
      <c r="E12" s="2"/>
      <c r="F12" s="2"/>
      <c r="G12" s="2"/>
      <c r="H12" s="2"/>
      <c r="M12" t="s">
        <v>17</v>
      </c>
    </row>
    <row r="13" spans="1:13" x14ac:dyDescent="0.25">
      <c r="A13" s="2"/>
      <c r="B13" s="3" t="s">
        <v>11</v>
      </c>
      <c r="C13" s="2"/>
      <c r="D13" s="2"/>
      <c r="E13" s="2"/>
      <c r="F13" s="2"/>
      <c r="G13" s="2"/>
      <c r="H13" s="2"/>
    </row>
    <row r="14" spans="1:13" x14ac:dyDescent="0.25">
      <c r="A14" s="1">
        <v>4</v>
      </c>
      <c r="B14" s="2" t="s">
        <v>12</v>
      </c>
      <c r="C14" s="2"/>
      <c r="D14" s="6"/>
      <c r="E14" s="2"/>
      <c r="F14" s="2"/>
      <c r="G14" s="5"/>
      <c r="H14" s="2"/>
    </row>
    <row r="15" spans="1:13" x14ac:dyDescent="0.25">
      <c r="A15" s="2"/>
      <c r="B15" s="3" t="s">
        <v>6</v>
      </c>
      <c r="C15" s="2"/>
      <c r="D15" s="2"/>
      <c r="E15" s="2"/>
      <c r="F15" s="2"/>
      <c r="G15" s="2"/>
      <c r="H15" s="2"/>
    </row>
    <row r="16" spans="1:13" x14ac:dyDescent="0.25">
      <c r="A16" s="2"/>
      <c r="B16" s="3" t="s">
        <v>11</v>
      </c>
      <c r="C16" s="2"/>
      <c r="D16" s="2"/>
      <c r="E16" s="2"/>
      <c r="F16" s="2"/>
      <c r="G16" s="2"/>
      <c r="H16" s="2"/>
    </row>
    <row r="17" spans="1:11" x14ac:dyDescent="0.25">
      <c r="A17" s="1">
        <v>5</v>
      </c>
      <c r="B17" s="2" t="s">
        <v>13</v>
      </c>
      <c r="C17" s="2"/>
      <c r="D17" s="2"/>
      <c r="E17" s="2"/>
      <c r="F17" s="2"/>
      <c r="G17" s="2"/>
      <c r="H17" s="2"/>
    </row>
    <row r="18" spans="1:11" x14ac:dyDescent="0.25">
      <c r="A18" s="2"/>
      <c r="B18" s="3" t="s">
        <v>6</v>
      </c>
      <c r="C18" s="2"/>
      <c r="D18" s="2"/>
      <c r="E18" s="2"/>
      <c r="F18" s="2"/>
      <c r="G18" s="2"/>
      <c r="H18" s="2"/>
    </row>
    <row r="19" spans="1:11" x14ac:dyDescent="0.25">
      <c r="A19" s="2"/>
      <c r="B19" s="3" t="s">
        <v>11</v>
      </c>
      <c r="C19" s="2"/>
      <c r="D19" s="2"/>
      <c r="E19" s="2"/>
      <c r="F19" s="2"/>
      <c r="G19" s="2"/>
      <c r="H19" s="2"/>
    </row>
    <row r="20" spans="1:11" x14ac:dyDescent="0.25">
      <c r="A20" s="1">
        <v>6</v>
      </c>
      <c r="B20" s="2" t="s">
        <v>14</v>
      </c>
      <c r="C20" s="2"/>
      <c r="D20" s="2"/>
      <c r="E20" s="2"/>
      <c r="F20" s="2"/>
      <c r="G20" s="2"/>
      <c r="H20" s="2"/>
    </row>
    <row r="23" spans="1:11" ht="147" customHeight="1" x14ac:dyDescent="0.25">
      <c r="A23" s="29" t="s">
        <v>19</v>
      </c>
      <c r="B23" s="29"/>
      <c r="C23" s="29"/>
      <c r="D23" s="29"/>
      <c r="E23" s="29"/>
      <c r="F23" s="29"/>
      <c r="G23" s="29"/>
      <c r="H23" s="29"/>
      <c r="I23" s="8"/>
      <c r="J23" s="8"/>
      <c r="K23" s="8"/>
    </row>
    <row r="26" spans="1:11" x14ac:dyDescent="0.25">
      <c r="A26" s="28" t="s">
        <v>21</v>
      </c>
      <c r="B26" s="28"/>
      <c r="C26" s="28"/>
      <c r="D26" s="28"/>
      <c r="E26" s="28"/>
      <c r="F26" s="28"/>
      <c r="G26" s="28"/>
      <c r="H26" s="28"/>
    </row>
  </sheetData>
  <mergeCells count="7">
    <mergeCell ref="A1:H1"/>
    <mergeCell ref="A2:H2"/>
    <mergeCell ref="A26:H26"/>
    <mergeCell ref="A23:H23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6"/>
  <sheetViews>
    <sheetView view="pageBreakPreview" topLeftCell="A4" zoomScaleNormal="100" zoomScaleSheetLayoutView="100" workbookViewId="0">
      <selection activeCell="A26" sqref="A26:XFD2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20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7" t="s">
        <v>0</v>
      </c>
      <c r="D4" s="7" t="s">
        <v>1</v>
      </c>
      <c r="E4" s="7" t="s">
        <v>4</v>
      </c>
      <c r="F4" s="7" t="s">
        <v>0</v>
      </c>
      <c r="G4" s="7" t="s">
        <v>1</v>
      </c>
      <c r="H4" s="7" t="s">
        <v>4</v>
      </c>
    </row>
    <row r="5" spans="1:13" x14ac:dyDescent="0.25">
      <c r="A5" s="7">
        <v>1</v>
      </c>
      <c r="B5" s="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4" t="s">
        <v>7</v>
      </c>
      <c r="C7" s="5">
        <f>35+'январь 2018'!C7</f>
        <v>42</v>
      </c>
      <c r="D7" s="5"/>
      <c r="E7" s="5"/>
      <c r="F7" s="9">
        <f>377.4+'январь 2018'!F7</f>
        <v>477.4</v>
      </c>
      <c r="G7" s="5"/>
      <c r="H7" s="5"/>
    </row>
    <row r="8" spans="1:13" x14ac:dyDescent="0.25">
      <c r="A8" s="7">
        <v>2</v>
      </c>
      <c r="B8" s="5" t="s">
        <v>8</v>
      </c>
      <c r="C8" s="5">
        <f>'январь 2018'!C8</f>
        <v>6</v>
      </c>
      <c r="D8" s="5"/>
      <c r="E8" s="5"/>
      <c r="F8" s="11">
        <f>'январь 2018'!F8</f>
        <v>120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1"/>
      <c r="G9" s="5"/>
      <c r="H9" s="5"/>
    </row>
    <row r="10" spans="1:13" x14ac:dyDescent="0.25">
      <c r="A10" s="5"/>
      <c r="B10" s="4" t="s">
        <v>9</v>
      </c>
      <c r="C10" s="5">
        <v>1</v>
      </c>
      <c r="D10" s="5"/>
      <c r="E10" s="5"/>
      <c r="F10" s="11">
        <v>41.6</v>
      </c>
      <c r="G10" s="5"/>
      <c r="H10" s="5"/>
    </row>
    <row r="11" spans="1:13" x14ac:dyDescent="0.25">
      <c r="A11" s="7">
        <v>3</v>
      </c>
      <c r="B11" s="5" t="s">
        <v>10</v>
      </c>
      <c r="C11" s="5">
        <v>1</v>
      </c>
      <c r="D11" s="5"/>
      <c r="E11" s="5"/>
      <c r="F11" s="11">
        <v>180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7">
        <v>4</v>
      </c>
      <c r="B14" s="5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ht="147" customHeight="1" x14ac:dyDescent="0.25">
      <c r="A23" s="29" t="s">
        <v>19</v>
      </c>
      <c r="B23" s="29"/>
      <c r="C23" s="29"/>
      <c r="D23" s="29"/>
      <c r="E23" s="29"/>
      <c r="F23" s="29"/>
      <c r="G23" s="29"/>
      <c r="H23" s="29"/>
      <c r="I23" s="8"/>
      <c r="J23" s="8"/>
      <c r="K23" s="8"/>
    </row>
    <row r="24" spans="1:11" x14ac:dyDescent="0.25">
      <c r="A24" s="10"/>
      <c r="B24" s="10"/>
      <c r="C24" s="10"/>
      <c r="D24" s="10"/>
      <c r="E24" s="10"/>
      <c r="F24" s="10"/>
      <c r="G24" s="10"/>
      <c r="H24" s="10"/>
      <c r="I24" s="8"/>
      <c r="J24" s="8"/>
      <c r="K24" s="8"/>
    </row>
    <row r="26" spans="1:11" x14ac:dyDescent="0.25">
      <c r="A26" s="28" t="s">
        <v>21</v>
      </c>
      <c r="B26" s="28"/>
      <c r="C26" s="28"/>
      <c r="D26" s="28"/>
      <c r="E26" s="28"/>
      <c r="F26" s="28"/>
      <c r="G26" s="28"/>
      <c r="H26" s="28"/>
    </row>
  </sheetData>
  <mergeCells count="7">
    <mergeCell ref="A26:H26"/>
    <mergeCell ref="A23:H23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C7" sqref="C7:C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22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13" t="s">
        <v>0</v>
      </c>
      <c r="D4" s="13" t="s">
        <v>1</v>
      </c>
      <c r="E4" s="13" t="s">
        <v>4</v>
      </c>
      <c r="F4" s="13" t="s">
        <v>0</v>
      </c>
      <c r="G4" s="13" t="s">
        <v>1</v>
      </c>
      <c r="H4" s="13" t="s">
        <v>4</v>
      </c>
    </row>
    <row r="5" spans="1:13" x14ac:dyDescent="0.25">
      <c r="A5" s="13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'январь-февраль 2018'!C7+42</f>
        <v>84</v>
      </c>
      <c r="D7" s="5"/>
      <c r="E7" s="5"/>
      <c r="F7" s="9">
        <f>'январь-февраль 2018'!F7+475.5</f>
        <v>952.9</v>
      </c>
      <c r="G7" s="5"/>
      <c r="H7" s="5"/>
    </row>
    <row r="8" spans="1:13" x14ac:dyDescent="0.25">
      <c r="A8" s="13">
        <v>2</v>
      </c>
      <c r="B8" t="s">
        <v>8</v>
      </c>
      <c r="C8" s="5">
        <f>'январь-февраль 2018'!C8+'январь-февраль 2018'!C10+5</f>
        <v>12</v>
      </c>
      <c r="D8" s="5"/>
      <c r="E8" s="5"/>
      <c r="F8" s="5">
        <f>'январь-февраль 2018'!F8+'январь-февраль 2018'!F10+225.3</f>
        <v>386.9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11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11"/>
      <c r="G10" s="5"/>
      <c r="H10" s="5"/>
    </row>
    <row r="11" spans="1:13" x14ac:dyDescent="0.25">
      <c r="A11" s="13">
        <v>3</v>
      </c>
      <c r="B11" t="s">
        <v>10</v>
      </c>
      <c r="C11" s="5">
        <f>'январь-февраль 2018'!C11</f>
        <v>1</v>
      </c>
      <c r="D11" s="5"/>
      <c r="E11" s="5"/>
      <c r="F11" s="11">
        <f>'январь-февраль 2018'!F11</f>
        <v>180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3">
        <v>4</v>
      </c>
      <c r="B14" t="s">
        <v>12</v>
      </c>
      <c r="C14" s="5"/>
      <c r="D14" s="6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12"/>
      <c r="B23" s="12"/>
      <c r="C23" s="12"/>
      <c r="D23" s="12"/>
      <c r="E23" s="12"/>
      <c r="F23" s="12"/>
      <c r="G23" s="12"/>
      <c r="H23" s="12"/>
      <c r="I23" s="8"/>
      <c r="J23" s="8"/>
      <c r="K23" s="8"/>
    </row>
    <row r="25" spans="1:11" x14ac:dyDescent="0.25">
      <c r="A25" s="28" t="s">
        <v>21</v>
      </c>
      <c r="B25" s="28"/>
      <c r="C25" s="28"/>
      <c r="D25" s="28"/>
      <c r="E25" s="28"/>
      <c r="F25" s="28"/>
      <c r="G25" s="28"/>
      <c r="H25" s="28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F7" sqref="F7:F11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23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15" t="s">
        <v>0</v>
      </c>
      <c r="D4" s="15" t="s">
        <v>1</v>
      </c>
      <c r="E4" s="15" t="s">
        <v>4</v>
      </c>
      <c r="F4" s="15" t="s">
        <v>0</v>
      </c>
      <c r="G4" s="15" t="s">
        <v>1</v>
      </c>
      <c r="H4" s="15" t="s">
        <v>4</v>
      </c>
    </row>
    <row r="5" spans="1:13" x14ac:dyDescent="0.25">
      <c r="A5" s="15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'январь-март 2018'!C7+16</f>
        <v>100</v>
      </c>
      <c r="D7" s="5"/>
      <c r="E7" s="5"/>
      <c r="F7" s="5">
        <f>'январь-март 2018'!F7+187</f>
        <v>1139.9000000000001</v>
      </c>
      <c r="G7" s="5"/>
      <c r="H7" s="5"/>
    </row>
    <row r="8" spans="1:13" x14ac:dyDescent="0.25">
      <c r="A8" s="15">
        <v>2</v>
      </c>
      <c r="B8" t="s">
        <v>8</v>
      </c>
      <c r="C8" s="5">
        <f>'январь-март 2018'!C8+1</f>
        <v>13</v>
      </c>
      <c r="D8" s="5"/>
      <c r="E8" s="5"/>
      <c r="F8" s="5">
        <f>'январь-март 2018'!F8+30</f>
        <v>416.9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25">
      <c r="A11" s="15">
        <v>3</v>
      </c>
      <c r="B11" t="s">
        <v>10</v>
      </c>
      <c r="C11" s="5">
        <f>'январь-март 2018'!C11</f>
        <v>1</v>
      </c>
      <c r="D11" s="5"/>
      <c r="E11" s="5"/>
      <c r="F11" s="11">
        <f>'январь-март 2018'!F11</f>
        <v>180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5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14"/>
      <c r="B23" s="14"/>
      <c r="C23" s="14"/>
      <c r="D23" s="14"/>
      <c r="E23" s="14"/>
      <c r="F23" s="14"/>
      <c r="G23" s="14"/>
      <c r="H23" s="14"/>
      <c r="I23" s="8"/>
      <c r="J23" s="8"/>
      <c r="K23" s="8"/>
    </row>
    <row r="25" spans="1:11" x14ac:dyDescent="0.25">
      <c r="A25" s="28" t="s">
        <v>21</v>
      </c>
      <c r="B25" s="28"/>
      <c r="C25" s="28"/>
      <c r="D25" s="28"/>
      <c r="E25" s="28"/>
      <c r="F25" s="28"/>
      <c r="G25" s="28"/>
      <c r="H25" s="28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J17" sqref="J17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24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17" t="s">
        <v>0</v>
      </c>
      <c r="D4" s="17" t="s">
        <v>1</v>
      </c>
      <c r="E4" s="17" t="s">
        <v>4</v>
      </c>
      <c r="F4" s="17" t="s">
        <v>0</v>
      </c>
      <c r="G4" s="17" t="s">
        <v>1</v>
      </c>
      <c r="H4" s="17" t="s">
        <v>4</v>
      </c>
    </row>
    <row r="5" spans="1:13" x14ac:dyDescent="0.25">
      <c r="A5" s="17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'январь-апрель 2018'!C7+10</f>
        <v>110</v>
      </c>
      <c r="D7" s="5"/>
      <c r="E7" s="5"/>
      <c r="F7" s="5">
        <f>'январь-апрель 2018'!F7+142</f>
        <v>1281.9000000000001</v>
      </c>
      <c r="G7" s="5"/>
      <c r="H7" s="5"/>
    </row>
    <row r="8" spans="1:13" x14ac:dyDescent="0.25">
      <c r="A8" s="17">
        <v>2</v>
      </c>
      <c r="B8" t="s">
        <v>8</v>
      </c>
      <c r="C8" s="5">
        <f>'январь-апрель 2018'!C8+4</f>
        <v>17</v>
      </c>
      <c r="D8" s="5"/>
      <c r="E8" s="5"/>
      <c r="F8" s="5">
        <f>'январь-апрель 2018'!F8+228.8</f>
        <v>645.70000000000005</v>
      </c>
      <c r="G8" s="5"/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25">
      <c r="A11" s="17">
        <v>3</v>
      </c>
      <c r="B11" t="s">
        <v>10</v>
      </c>
      <c r="C11" s="5">
        <f>'январь-март 2018'!C11</f>
        <v>1</v>
      </c>
      <c r="D11" s="5"/>
      <c r="E11" s="5"/>
      <c r="F11" s="11">
        <f>'январь-март 2018'!F11</f>
        <v>180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7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7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7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16"/>
      <c r="B23" s="16"/>
      <c r="C23" s="16"/>
      <c r="D23" s="16"/>
      <c r="E23" s="16"/>
      <c r="F23" s="16"/>
      <c r="G23" s="16"/>
      <c r="H23" s="16"/>
      <c r="I23" s="8"/>
      <c r="J23" s="8"/>
      <c r="K23" s="8"/>
    </row>
    <row r="25" spans="1:11" x14ac:dyDescent="0.25">
      <c r="A25" s="28" t="s">
        <v>25</v>
      </c>
      <c r="B25" s="28"/>
      <c r="C25" s="28"/>
      <c r="D25" s="28"/>
      <c r="E25" s="28"/>
      <c r="F25" s="28"/>
      <c r="G25" s="28"/>
      <c r="H25" s="28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A2" sqref="A2:H2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26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19" t="s">
        <v>0</v>
      </c>
      <c r="D4" s="19" t="s">
        <v>1</v>
      </c>
      <c r="E4" s="19" t="s">
        <v>4</v>
      </c>
      <c r="F4" s="19" t="s">
        <v>0</v>
      </c>
      <c r="G4" s="19" t="s">
        <v>1</v>
      </c>
      <c r="H4" s="19" t="s">
        <v>4</v>
      </c>
    </row>
    <row r="5" spans="1:13" x14ac:dyDescent="0.25">
      <c r="A5" s="19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'январь-май 2018'!C7+17</f>
        <v>127</v>
      </c>
      <c r="D7" s="5"/>
      <c r="E7" s="5"/>
      <c r="F7" s="5">
        <f>'январь-май 2018'!F7+247</f>
        <v>1528.9</v>
      </c>
      <c r="G7" s="5"/>
      <c r="H7" s="5"/>
    </row>
    <row r="8" spans="1:13" x14ac:dyDescent="0.25">
      <c r="A8" s="19">
        <v>2</v>
      </c>
      <c r="B8" t="s">
        <v>8</v>
      </c>
      <c r="C8" s="5">
        <f>'январь-май 2018'!C8+2</f>
        <v>19</v>
      </c>
      <c r="D8" s="5">
        <v>1</v>
      </c>
      <c r="E8" s="5"/>
      <c r="F8" s="5">
        <f>'январь-май 2018'!F8+47</f>
        <v>692.7</v>
      </c>
      <c r="G8" s="11">
        <v>80</v>
      </c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25">
      <c r="A11" s="19">
        <v>3</v>
      </c>
      <c r="B11" t="s">
        <v>10</v>
      </c>
      <c r="C11" s="5">
        <f>'январь-май 2018'!C11+1</f>
        <v>2</v>
      </c>
      <c r="D11" s="5"/>
      <c r="E11" s="5"/>
      <c r="F11" s="11">
        <f>'январь-май 2018'!F11+320</f>
        <v>500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19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19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19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18"/>
      <c r="B23" s="18"/>
      <c r="C23" s="18"/>
      <c r="D23" s="18"/>
      <c r="E23" s="18"/>
      <c r="F23" s="18"/>
      <c r="G23" s="18"/>
      <c r="H23" s="18"/>
      <c r="I23" s="8"/>
      <c r="J23" s="8"/>
      <c r="K23" s="8"/>
    </row>
    <row r="25" spans="1:11" x14ac:dyDescent="0.25">
      <c r="A25" s="28" t="s">
        <v>25</v>
      </c>
      <c r="B25" s="28"/>
      <c r="C25" s="28"/>
      <c r="D25" s="28"/>
      <c r="E25" s="28"/>
      <c r="F25" s="28"/>
      <c r="G25" s="28"/>
      <c r="H25" s="28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B28" sqref="B28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27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21" t="s">
        <v>0</v>
      </c>
      <c r="D4" s="21" t="s">
        <v>1</v>
      </c>
      <c r="E4" s="21" t="s">
        <v>4</v>
      </c>
      <c r="F4" s="21" t="s">
        <v>0</v>
      </c>
      <c r="G4" s="21" t="s">
        <v>1</v>
      </c>
      <c r="H4" s="21" t="s">
        <v>4</v>
      </c>
    </row>
    <row r="5" spans="1:13" x14ac:dyDescent="0.25">
      <c r="A5" s="21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'январь-июнь 2018'!C7+12</f>
        <v>139</v>
      </c>
      <c r="D7" s="5"/>
      <c r="E7" s="5"/>
      <c r="F7" s="5">
        <f>'январь-июнь 2018'!F7+157</f>
        <v>1685.9</v>
      </c>
      <c r="G7" s="5"/>
      <c r="H7" s="5"/>
    </row>
    <row r="8" spans="1:13" x14ac:dyDescent="0.25">
      <c r="A8" s="21">
        <v>2</v>
      </c>
      <c r="B8" t="s">
        <v>8</v>
      </c>
      <c r="C8" s="5">
        <f>'январь-июнь 2018'!C8</f>
        <v>19</v>
      </c>
      <c r="D8" s="5">
        <f>'январь-июнь 2018'!D8+1</f>
        <v>2</v>
      </c>
      <c r="E8" s="5"/>
      <c r="F8" s="5">
        <f>'январь-июнь 2018'!F8</f>
        <v>692.7</v>
      </c>
      <c r="G8" s="11">
        <f>'январь-июнь 2018'!G8+150</f>
        <v>230</v>
      </c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25">
      <c r="A11" s="21">
        <v>3</v>
      </c>
      <c r="B11" t="s">
        <v>10</v>
      </c>
      <c r="C11" s="5">
        <f>'январь-июнь 2018'!C11</f>
        <v>2</v>
      </c>
      <c r="D11" s="5"/>
      <c r="E11" s="5"/>
      <c r="F11" s="11">
        <f>'январь-июнь 2018'!F11</f>
        <v>500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1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1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1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20"/>
      <c r="B23" s="20"/>
      <c r="C23" s="20"/>
      <c r="D23" s="20"/>
      <c r="E23" s="20"/>
      <c r="F23" s="20"/>
      <c r="G23" s="20"/>
      <c r="H23" s="20"/>
      <c r="I23" s="8"/>
      <c r="J23" s="8"/>
      <c r="K23" s="8"/>
    </row>
    <row r="25" spans="1:11" x14ac:dyDescent="0.25">
      <c r="A25" s="28" t="s">
        <v>25</v>
      </c>
      <c r="B25" s="28"/>
      <c r="C25" s="28"/>
      <c r="D25" s="28"/>
      <c r="E25" s="28"/>
      <c r="F25" s="28"/>
      <c r="G25" s="28"/>
      <c r="H25" s="28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view="pageBreakPreview" zoomScaleNormal="100" zoomScaleSheetLayoutView="100" workbookViewId="0">
      <selection activeCell="B16" sqref="B16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28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23" t="s">
        <v>0</v>
      </c>
      <c r="D4" s="23" t="s">
        <v>1</v>
      </c>
      <c r="E4" s="23" t="s">
        <v>4</v>
      </c>
      <c r="F4" s="23" t="s">
        <v>0</v>
      </c>
      <c r="G4" s="23" t="s">
        <v>1</v>
      </c>
      <c r="H4" s="23" t="s">
        <v>4</v>
      </c>
    </row>
    <row r="5" spans="1:13" x14ac:dyDescent="0.25">
      <c r="A5" s="23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'январь-июль 2018'!C7+4</f>
        <v>143</v>
      </c>
      <c r="D7" s="5"/>
      <c r="E7" s="5"/>
      <c r="F7" s="5">
        <f>'январь-июль 2018'!F7+55</f>
        <v>1740.9</v>
      </c>
      <c r="G7" s="5"/>
      <c r="H7" s="5"/>
    </row>
    <row r="8" spans="1:13" x14ac:dyDescent="0.25">
      <c r="A8" s="23">
        <v>2</v>
      </c>
      <c r="B8" t="s">
        <v>8</v>
      </c>
      <c r="C8" s="5">
        <f>'январь-июль 2018'!C8+2</f>
        <v>21</v>
      </c>
      <c r="D8" s="5">
        <f>'январь-июль 2018'!D8</f>
        <v>2</v>
      </c>
      <c r="E8" s="5"/>
      <c r="F8" s="5">
        <f>'январь-июль 2018'!F8+130</f>
        <v>822.7</v>
      </c>
      <c r="G8" s="11">
        <f>'январь-июль 2018'!G8</f>
        <v>230</v>
      </c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25">
      <c r="A11" s="23">
        <v>3</v>
      </c>
      <c r="B11" t="s">
        <v>10</v>
      </c>
      <c r="C11" s="5">
        <f>'январь-июль 2018'!C11</f>
        <v>2</v>
      </c>
      <c r="D11" s="5"/>
      <c r="E11" s="5"/>
      <c r="F11" s="11">
        <f>'январь-июль 2018'!F11</f>
        <v>500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3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3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3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22"/>
      <c r="B23" s="22"/>
      <c r="C23" s="22"/>
      <c r="D23" s="22"/>
      <c r="E23" s="22"/>
      <c r="F23" s="22"/>
      <c r="G23" s="22"/>
      <c r="H23" s="22"/>
      <c r="I23" s="8"/>
      <c r="J23" s="8"/>
      <c r="K23" s="8"/>
    </row>
    <row r="25" spans="1:11" x14ac:dyDescent="0.25">
      <c r="A25" s="28" t="s">
        <v>25</v>
      </c>
      <c r="B25" s="28"/>
      <c r="C25" s="28"/>
      <c r="D25" s="28"/>
      <c r="E25" s="28"/>
      <c r="F25" s="28"/>
      <c r="G25" s="28"/>
      <c r="H25" s="28"/>
    </row>
  </sheetData>
  <mergeCells count="6">
    <mergeCell ref="A25:H25"/>
    <mergeCell ref="A1:H1"/>
    <mergeCell ref="A2:H2"/>
    <mergeCell ref="A3:B4"/>
    <mergeCell ref="C3:E3"/>
    <mergeCell ref="F3:H3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5"/>
  <sheetViews>
    <sheetView tabSelected="1" view="pageBreakPreview" zoomScaleNormal="100" zoomScaleSheetLayoutView="100" workbookViewId="0">
      <selection activeCell="A2" sqref="A2:H2"/>
    </sheetView>
  </sheetViews>
  <sheetFormatPr defaultRowHeight="15" x14ac:dyDescent="0.25"/>
  <cols>
    <col min="2" max="2" width="42.5703125" customWidth="1"/>
  </cols>
  <sheetData>
    <row r="1" spans="1:13" ht="77.25" customHeight="1" x14ac:dyDescent="0.25">
      <c r="A1" s="26" t="s">
        <v>15</v>
      </c>
      <c r="B1" s="26"/>
      <c r="C1" s="26"/>
      <c r="D1" s="26"/>
      <c r="E1" s="26"/>
      <c r="F1" s="26"/>
      <c r="G1" s="26"/>
      <c r="H1" s="26"/>
    </row>
    <row r="2" spans="1:13" ht="64.5" customHeight="1" x14ac:dyDescent="0.25">
      <c r="A2" s="27" t="s">
        <v>29</v>
      </c>
      <c r="B2" s="27"/>
      <c r="C2" s="27"/>
      <c r="D2" s="27"/>
      <c r="E2" s="27"/>
      <c r="F2" s="27"/>
      <c r="G2" s="27"/>
      <c r="H2" s="27"/>
    </row>
    <row r="3" spans="1:13" ht="30" customHeight="1" x14ac:dyDescent="0.25">
      <c r="A3" s="30" t="s">
        <v>2</v>
      </c>
      <c r="B3" s="30"/>
      <c r="C3" s="30" t="s">
        <v>16</v>
      </c>
      <c r="D3" s="30"/>
      <c r="E3" s="30"/>
      <c r="F3" s="30" t="s">
        <v>3</v>
      </c>
      <c r="G3" s="30"/>
      <c r="H3" s="30"/>
    </row>
    <row r="4" spans="1:13" ht="30" x14ac:dyDescent="0.25">
      <c r="A4" s="30"/>
      <c r="B4" s="30"/>
      <c r="C4" s="25" t="s">
        <v>0</v>
      </c>
      <c r="D4" s="25" t="s">
        <v>1</v>
      </c>
      <c r="E4" s="25" t="s">
        <v>4</v>
      </c>
      <c r="F4" s="25" t="s">
        <v>0</v>
      </c>
      <c r="G4" s="25" t="s">
        <v>1</v>
      </c>
      <c r="H4" s="25" t="s">
        <v>4</v>
      </c>
    </row>
    <row r="5" spans="1:13" x14ac:dyDescent="0.25">
      <c r="A5" s="25">
        <v>1</v>
      </c>
      <c r="B5" t="s">
        <v>5</v>
      </c>
      <c r="C5" s="5"/>
      <c r="D5" s="5"/>
      <c r="E5" s="5"/>
      <c r="F5" s="5"/>
      <c r="G5" s="5"/>
      <c r="H5" s="5"/>
    </row>
    <row r="6" spans="1:13" x14ac:dyDescent="0.25">
      <c r="A6" s="5"/>
      <c r="B6" s="3" t="s">
        <v>6</v>
      </c>
      <c r="C6" s="5"/>
      <c r="D6" s="5"/>
      <c r="E6" s="5"/>
      <c r="F6" s="5"/>
      <c r="G6" s="5"/>
      <c r="H6" s="5"/>
    </row>
    <row r="7" spans="1:13" x14ac:dyDescent="0.25">
      <c r="A7" s="5"/>
      <c r="B7" s="3" t="s">
        <v>7</v>
      </c>
      <c r="C7" s="5">
        <f>'январь-август 2018'!C7+12</f>
        <v>155</v>
      </c>
      <c r="D7" s="5"/>
      <c r="E7" s="5"/>
      <c r="F7" s="5">
        <f>'январь-август 2018'!F7+180</f>
        <v>1920.9</v>
      </c>
      <c r="G7" s="5"/>
      <c r="H7" s="5"/>
    </row>
    <row r="8" spans="1:13" x14ac:dyDescent="0.25">
      <c r="A8" s="25">
        <v>2</v>
      </c>
      <c r="B8" t="s">
        <v>8</v>
      </c>
      <c r="C8" s="5">
        <f>'январь-август 2018'!C8+2</f>
        <v>23</v>
      </c>
      <c r="D8" s="5">
        <f>'январь-август 2018'!D8</f>
        <v>2</v>
      </c>
      <c r="E8" s="5"/>
      <c r="F8" s="5">
        <f>'январь-август 2018'!F8+80</f>
        <v>902.7</v>
      </c>
      <c r="G8" s="11">
        <f>'январь-август 2018'!G8</f>
        <v>230</v>
      </c>
      <c r="H8" s="5"/>
    </row>
    <row r="9" spans="1:13" x14ac:dyDescent="0.25">
      <c r="A9" s="5"/>
      <c r="B9" s="3" t="s">
        <v>6</v>
      </c>
      <c r="C9" s="5"/>
      <c r="D9" s="5"/>
      <c r="E9" s="5"/>
      <c r="F9" s="5"/>
      <c r="G9" s="5"/>
      <c r="H9" s="5"/>
    </row>
    <row r="10" spans="1:13" x14ac:dyDescent="0.25">
      <c r="A10" s="5"/>
      <c r="B10" s="3" t="s">
        <v>9</v>
      </c>
      <c r="C10" s="5"/>
      <c r="D10" s="5"/>
      <c r="E10" s="5"/>
      <c r="F10" s="5"/>
      <c r="G10" s="5"/>
      <c r="H10" s="5"/>
    </row>
    <row r="11" spans="1:13" x14ac:dyDescent="0.25">
      <c r="A11" s="25">
        <v>3</v>
      </c>
      <c r="B11" t="s">
        <v>10</v>
      </c>
      <c r="C11" s="5">
        <f>'январь-август 2018'!C11</f>
        <v>2</v>
      </c>
      <c r="D11" s="5"/>
      <c r="E11" s="5"/>
      <c r="F11" s="11">
        <f>'январь-август 2018'!F11</f>
        <v>500</v>
      </c>
      <c r="G11" s="5"/>
      <c r="H11" s="5"/>
    </row>
    <row r="12" spans="1:13" x14ac:dyDescent="0.25">
      <c r="A12" s="5"/>
      <c r="B12" s="3" t="s">
        <v>6</v>
      </c>
      <c r="C12" s="5"/>
      <c r="D12" s="5"/>
      <c r="E12" s="5"/>
      <c r="F12" s="5"/>
      <c r="G12" s="5"/>
      <c r="H12" s="5"/>
      <c r="M12" t="s">
        <v>17</v>
      </c>
    </row>
    <row r="13" spans="1:13" x14ac:dyDescent="0.25">
      <c r="A13" s="5"/>
      <c r="B13" s="3" t="s">
        <v>11</v>
      </c>
      <c r="C13" s="5"/>
      <c r="D13" s="5"/>
      <c r="E13" s="5"/>
      <c r="F13" s="5"/>
      <c r="G13" s="5"/>
      <c r="H13" s="5"/>
    </row>
    <row r="14" spans="1:13" x14ac:dyDescent="0.25">
      <c r="A14" s="25">
        <v>4</v>
      </c>
      <c r="B14" t="s">
        <v>12</v>
      </c>
      <c r="C14" s="5"/>
      <c r="D14" s="5"/>
      <c r="E14" s="5"/>
      <c r="F14" s="5"/>
      <c r="G14" s="5"/>
      <c r="H14" s="5"/>
    </row>
    <row r="15" spans="1:13" x14ac:dyDescent="0.25">
      <c r="A15" s="5"/>
      <c r="B15" s="3" t="s">
        <v>6</v>
      </c>
      <c r="C15" s="5"/>
      <c r="D15" s="5"/>
      <c r="E15" s="5"/>
      <c r="F15" s="5"/>
      <c r="G15" s="5"/>
      <c r="H15" s="5"/>
    </row>
    <row r="16" spans="1:13" x14ac:dyDescent="0.25">
      <c r="A16" s="5"/>
      <c r="B16" s="3" t="s">
        <v>11</v>
      </c>
      <c r="C16" s="5"/>
      <c r="D16" s="5"/>
      <c r="E16" s="5"/>
      <c r="F16" s="5"/>
      <c r="G16" s="5"/>
      <c r="H16" s="5"/>
    </row>
    <row r="17" spans="1:11" x14ac:dyDescent="0.25">
      <c r="A17" s="25">
        <v>5</v>
      </c>
      <c r="B17" s="5" t="s">
        <v>13</v>
      </c>
      <c r="C17" s="5"/>
      <c r="D17" s="5"/>
      <c r="E17" s="5"/>
      <c r="F17" s="5"/>
      <c r="G17" s="5"/>
      <c r="H17" s="5"/>
    </row>
    <row r="18" spans="1:11" x14ac:dyDescent="0.25">
      <c r="A18" s="5"/>
      <c r="B18" s="3" t="s">
        <v>6</v>
      </c>
      <c r="C18" s="5"/>
      <c r="D18" s="5"/>
      <c r="E18" s="5"/>
      <c r="F18" s="5"/>
      <c r="G18" s="5"/>
      <c r="H18" s="5"/>
    </row>
    <row r="19" spans="1:11" x14ac:dyDescent="0.25">
      <c r="A19" s="5"/>
      <c r="B19" s="3" t="s">
        <v>11</v>
      </c>
      <c r="C19" s="5"/>
      <c r="D19" s="5"/>
      <c r="E19" s="5"/>
      <c r="F19" s="5"/>
      <c r="G19" s="5"/>
      <c r="H19" s="5"/>
    </row>
    <row r="20" spans="1:11" x14ac:dyDescent="0.25">
      <c r="A20" s="25">
        <v>6</v>
      </c>
      <c r="B20" s="5" t="s">
        <v>14</v>
      </c>
      <c r="C20" s="5"/>
      <c r="D20" s="5"/>
      <c r="E20" s="5"/>
      <c r="F20" s="5"/>
      <c r="G20" s="5"/>
      <c r="H20" s="5"/>
    </row>
    <row r="23" spans="1:11" x14ac:dyDescent="0.25">
      <c r="A23" s="24"/>
      <c r="B23" s="24"/>
      <c r="C23" s="24"/>
      <c r="D23" s="24"/>
      <c r="E23" s="24"/>
      <c r="F23" s="24"/>
      <c r="G23" s="24"/>
      <c r="H23" s="24"/>
      <c r="I23" s="8"/>
      <c r="J23" s="8"/>
      <c r="K23" s="8"/>
    </row>
    <row r="25" spans="1:11" x14ac:dyDescent="0.25">
      <c r="A25" s="28" t="s">
        <v>25</v>
      </c>
      <c r="B25" s="28"/>
      <c r="C25" s="28"/>
      <c r="D25" s="28"/>
      <c r="E25" s="28"/>
      <c r="F25" s="28"/>
      <c r="G25" s="28"/>
      <c r="H25" s="28"/>
    </row>
  </sheetData>
  <mergeCells count="6">
    <mergeCell ref="A1:H1"/>
    <mergeCell ref="A2:H2"/>
    <mergeCell ref="A3:B4"/>
    <mergeCell ref="C3:E3"/>
    <mergeCell ref="F3:H3"/>
    <mergeCell ref="A25:H25"/>
  </mergeCells>
  <hyperlinks>
    <hyperlink ref="B7" r:id="rId1" display="consultantplus://offline/ref=2B68D365C87DD12C3005D9B461515A31DC59046575EDA8B88471CB77745D0FE2FE0F07D2C424YAQ0F"/>
    <hyperlink ref="B10" r:id="rId2" display="consultantplus://offline/ref=2B68D365C87DD12C3005D9B461515A31DC59046575EDA8B88471CB77745D0FE2FE0F07D2C424YAQFF"/>
  </hyperlinks>
  <pageMargins left="0.70866141732283472" right="0.70866141732283472" top="0.74803149606299213" bottom="0.74803149606299213" header="0.31496062992125984" footer="0.31496062992125984"/>
  <pageSetup paperSize="9" scale="81" orientation="portrait" r:id="rId3"/>
  <colBreaks count="1" manualBreakCount="1">
    <brk id="8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9</vt:i4>
      </vt:variant>
      <vt:variant>
        <vt:lpstr>Именованные диапазоны</vt:lpstr>
      </vt:variant>
      <vt:variant>
        <vt:i4>9</vt:i4>
      </vt:variant>
    </vt:vector>
  </HeadingPairs>
  <TitlesOfParts>
    <vt:vector size="18" baseType="lpstr">
      <vt:lpstr>январь 2018</vt:lpstr>
      <vt:lpstr>январь-февраль 2018</vt:lpstr>
      <vt:lpstr>январь-март 2018</vt:lpstr>
      <vt:lpstr>январь-апрель 2018</vt:lpstr>
      <vt:lpstr>январь-май 2018</vt:lpstr>
      <vt:lpstr>январь-июнь 2018</vt:lpstr>
      <vt:lpstr>январь-июль 2018</vt:lpstr>
      <vt:lpstr>январь-август 2018</vt:lpstr>
      <vt:lpstr>январь-сентябрь 2018</vt:lpstr>
      <vt:lpstr>'январь 2018'!Область_печати</vt:lpstr>
      <vt:lpstr>'январь-август 2018'!Область_печати</vt:lpstr>
      <vt:lpstr>'январь-апрель 2018'!Область_печати</vt:lpstr>
      <vt:lpstr>'январь-июль 2018'!Область_печати</vt:lpstr>
      <vt:lpstr>'январь-июнь 2018'!Область_печати</vt:lpstr>
      <vt:lpstr>'январь-май 2018'!Область_печати</vt:lpstr>
      <vt:lpstr>'январь-март 2018'!Область_печати</vt:lpstr>
      <vt:lpstr>'январь-сентябрь 2018'!Область_печати</vt:lpstr>
      <vt:lpstr>'январь-февраль 2018'!Область_печати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2018-10-01T07:10:37Z</dcterms:modified>
</cp:coreProperties>
</file>