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672" firstSheet="6" activeTab="6"/>
  </bookViews>
  <sheets>
    <sheet name="январь 2018" sheetId="7" state="hidden" r:id="rId1"/>
    <sheet name="январь-февраль 2018" sheetId="8" state="hidden" r:id="rId2"/>
    <sheet name="январь-март 2018" sheetId="9" state="hidden" r:id="rId3"/>
    <sheet name="январь-апрель 2018" sheetId="10" state="hidden" r:id="rId4"/>
    <sheet name="январь-май 2018" sheetId="11" state="hidden" r:id="rId5"/>
    <sheet name="январь-июнь 2018" sheetId="12" state="hidden" r:id="rId6"/>
    <sheet name="январь-июль 2018" sheetId="13" r:id="rId7"/>
  </sheets>
  <definedNames>
    <definedName name="_xlnm.Print_Area" localSheetId="0">'январь 2018'!$A$1:$K$25</definedName>
    <definedName name="_xlnm.Print_Area" localSheetId="3">'январь-апрель 2018'!$A$1:$K$25</definedName>
    <definedName name="_xlnm.Print_Area" localSheetId="6">'январь-июль 2018'!$A$1:$K$25</definedName>
    <definedName name="_xlnm.Print_Area" localSheetId="5">'январь-июнь 2018'!$A$1:$K$25</definedName>
    <definedName name="_xlnm.Print_Area" localSheetId="4">'январь-май 2018'!$A$1:$K$25</definedName>
    <definedName name="_xlnm.Print_Area" localSheetId="2">'январь-март 2018'!$A$1:$K$25</definedName>
    <definedName name="_xlnm.Print_Area" localSheetId="1">'январь-февраль 2018'!$A$1:$K$25</definedName>
  </definedNames>
  <calcPr calcId="144525"/>
</workbook>
</file>

<file path=xl/calcChain.xml><?xml version="1.0" encoding="utf-8"?>
<calcChain xmlns="http://schemas.openxmlformats.org/spreadsheetml/2006/main">
  <c r="I7" i="13" l="1"/>
  <c r="F7" i="13"/>
  <c r="C7" i="13"/>
  <c r="I10" i="13"/>
  <c r="F10" i="13"/>
  <c r="C10" i="13"/>
  <c r="I7" i="12" l="1"/>
  <c r="F7" i="12"/>
  <c r="C7" i="12"/>
  <c r="I10" i="12"/>
  <c r="F10" i="12"/>
  <c r="C10" i="12"/>
  <c r="C10" i="11"/>
  <c r="I10" i="11" l="1"/>
  <c r="I7" i="11"/>
  <c r="F10" i="11"/>
  <c r="F7" i="11"/>
  <c r="C7" i="11"/>
  <c r="I7" i="10" l="1"/>
  <c r="F7" i="10"/>
  <c r="C7" i="10"/>
  <c r="I10" i="10"/>
  <c r="F10" i="10"/>
  <c r="C10" i="10"/>
  <c r="I10" i="9" l="1"/>
  <c r="I7" i="9"/>
  <c r="F7" i="9"/>
  <c r="C7" i="9"/>
  <c r="I7" i="8" l="1"/>
</calcChain>
</file>

<file path=xl/sharedStrings.xml><?xml version="1.0" encoding="utf-8"?>
<sst xmlns="http://schemas.openxmlformats.org/spreadsheetml/2006/main" count="231" uniqueCount="30">
  <si>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</si>
  <si>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</si>
  <si>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</si>
  <si>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</si>
  <si>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</si>
  <si>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</si>
  <si>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</si>
  <si>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</si>
  <si>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</si>
  <si>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</si>
  <si>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</si>
  <si>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</si>
  <si>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</si>
  <si>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</si>
  <si>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</si>
  <si>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</si>
  <si>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</si>
  <si>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</si>
  <si>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</si>
  <si>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2018 года</t>
  </si>
  <si>
    <t>ИНФОРМАЦИЯ
об осуществлении технологического присоединения
по договорам, заключенным ООО ЭСК "Энергия"
за январь-февраль 2018 года</t>
  </si>
  <si>
    <t>Максимальная
мощность (кВт)</t>
  </si>
  <si>
    <t>Количество
договоров (штук)</t>
  </si>
  <si>
    <t>Директор ООО ЭСК "Энергия"                                                                                                                                        С.С. Зарубин</t>
  </si>
  <si>
    <t>ИНФОРМАЦИЯ
об осуществлении технологического присоединения
по договорам, заключенным ООО ЭСК "Энергия"
за январь-март 2018 года</t>
  </si>
  <si>
    <t>ИНФОРМАЦИЯ
об осуществлении технологического присоединения
по договорам, заключенным ООО ЭСК "Энергия"
за январь-апрель 2018 года</t>
  </si>
  <si>
    <t>ИНФОРМАЦИЯ
об осуществлении технологического присоединения
по договорам, заключенным ООО ЭСК "Энергия"
за январь-май 2018 года</t>
  </si>
  <si>
    <t>Директор ООО ЭСК "Энергия"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</si>
  <si>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январь-июнь 2018 года</t>
  </si>
  <si>
    <t>ИНФОРМАЦИЯ
об осуществлении технологического присоединения
по договорам, заключенным ООО ЭСК "Энергия"
за январь-июль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</si>
</sst>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topLeftCell="A22" zoomScale="98" zoomScaleNormal="100" zoomScaleSheetLayoutView="98" workbookViewId="0">
      <selection activeCell="A25" sqref="A25:XFD25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0" t="s">
        <v>4</v>
      </c>
      <c r="D3" s="20"/>
      <c r="E3" s="20"/>
      <c r="F3" s="20" t="s">
        <v>5</v>
      </c>
      <c r="G3" s="20"/>
      <c r="H3" s="20"/>
      <c r="I3" s="20" t="s">
        <v>6</v>
      </c>
      <c r="J3" s="20"/>
      <c r="K3" s="20"/>
    </row>
    <row r="4" spans="1:16" ht="30" x14ac:dyDescent="0.25">
      <c r="A4" s="20"/>
      <c r="B4" s="20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5"/>
      <c r="O6" s="15"/>
      <c r="P6" s="15"/>
    </row>
    <row r="7" spans="1:16" x14ac:dyDescent="0.25">
      <c r="A7" s="2"/>
      <c r="B7" s="5" t="s">
        <v>10</v>
      </c>
      <c r="C7" s="6"/>
      <c r="D7" s="6"/>
      <c r="E7" s="6"/>
      <c r="F7" s="6"/>
      <c r="G7" s="6"/>
      <c r="H7" s="6"/>
      <c r="I7" s="7"/>
      <c r="J7" s="4"/>
      <c r="K7" s="2"/>
    </row>
    <row r="8" spans="1:16" x14ac:dyDescent="0.25">
      <c r="A8" s="1">
        <v>2</v>
      </c>
      <c r="B8" s="2" t="s">
        <v>11</v>
      </c>
      <c r="C8" s="2"/>
      <c r="D8" s="2"/>
      <c r="E8" s="2"/>
      <c r="F8" s="2"/>
      <c r="G8" s="2"/>
      <c r="H8" s="2"/>
      <c r="I8" s="7"/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7" sqref="C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v>17</v>
      </c>
      <c r="D7" s="6"/>
      <c r="E7" s="6"/>
      <c r="F7" s="6">
        <v>165</v>
      </c>
      <c r="G7" s="6"/>
      <c r="H7" s="6"/>
      <c r="I7" s="7">
        <f>9.35/1.18</f>
        <v>7.9237288135593218</v>
      </c>
      <c r="J7" s="6"/>
      <c r="K7" s="6"/>
    </row>
    <row r="8" spans="1:16" x14ac:dyDescent="0.25">
      <c r="A8" s="8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A25:K25"/>
    <mergeCell ref="N6:P6"/>
    <mergeCell ref="A22:K22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10" sqref="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f>'январь-февраль 2018'!C7+33</f>
        <v>50</v>
      </c>
      <c r="D7" s="6"/>
      <c r="E7" s="6"/>
      <c r="F7" s="6">
        <f>'январь-февраль 2018'!F7+363.6</f>
        <v>528.6</v>
      </c>
      <c r="G7" s="6"/>
      <c r="H7" s="6"/>
      <c r="I7" s="7">
        <f>'январь-февраль 2018'!I7+18.15/1.18</f>
        <v>23.305084745762713</v>
      </c>
      <c r="J7" s="6"/>
      <c r="K7" s="6"/>
    </row>
    <row r="8" spans="1:16" x14ac:dyDescent="0.25">
      <c r="A8" s="10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v>1</v>
      </c>
      <c r="D10" s="6"/>
      <c r="E10" s="6"/>
      <c r="F10" s="6">
        <v>41.6</v>
      </c>
      <c r="G10" s="6"/>
      <c r="H10" s="6"/>
      <c r="I10" s="7">
        <f>12.54046/1.18</f>
        <v>10.62750847457627</v>
      </c>
      <c r="J10" s="6"/>
      <c r="K10" s="6"/>
    </row>
    <row r="11" spans="1:16" x14ac:dyDescent="0.25">
      <c r="A11" s="10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20" sqref="I2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f>'январь-март 2018'!C7+19</f>
        <v>69</v>
      </c>
      <c r="D7" s="6"/>
      <c r="E7" s="6"/>
      <c r="F7" s="6">
        <f>'январь-март 2018'!F7+205.8</f>
        <v>734.40000000000009</v>
      </c>
      <c r="G7" s="6"/>
      <c r="H7" s="6"/>
      <c r="I7" s="7">
        <f>'январь-март 2018'!I7+10.45/1.18</f>
        <v>32.16101694915254</v>
      </c>
      <c r="J7" s="6"/>
      <c r="K7" s="6"/>
    </row>
    <row r="8" spans="1:16" x14ac:dyDescent="0.25">
      <c r="A8" s="11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'январь-март 2018'!C10</f>
        <v>1</v>
      </c>
      <c r="D10" s="6"/>
      <c r="E10" s="6"/>
      <c r="F10" s="6">
        <f>'январь-март 2018'!F10</f>
        <v>41.6</v>
      </c>
      <c r="G10" s="6"/>
      <c r="H10" s="6"/>
      <c r="I10" s="7">
        <f>'январь-март 2018'!I10</f>
        <v>10.62750847457627</v>
      </c>
      <c r="J10" s="6"/>
      <c r="K10" s="6"/>
    </row>
    <row r="11" spans="1:16" x14ac:dyDescent="0.25">
      <c r="A11" s="11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f>'январь-апрель 2018'!C7+7</f>
        <v>76</v>
      </c>
      <c r="D7" s="6"/>
      <c r="E7" s="6"/>
      <c r="F7" s="6">
        <f>'январь-апрель 2018'!F7+85</f>
        <v>819.40000000000009</v>
      </c>
      <c r="G7" s="6"/>
      <c r="H7" s="6"/>
      <c r="I7" s="7">
        <f>'январь-апрель 2018'!I7+3.85/1.18</f>
        <v>35.423728813559322</v>
      </c>
      <c r="J7" s="6"/>
      <c r="K7" s="6"/>
    </row>
    <row r="8" spans="1:16" x14ac:dyDescent="0.25">
      <c r="A8" s="12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'январь-апрель 2018'!C10+1</f>
        <v>2</v>
      </c>
      <c r="D10" s="6"/>
      <c r="E10" s="6"/>
      <c r="F10" s="6">
        <f>'январь-апрель 2018'!F10+50</f>
        <v>91.6</v>
      </c>
      <c r="G10" s="6"/>
      <c r="H10" s="6"/>
      <c r="I10" s="7">
        <f>'январь-апрель 2018'!I10+15.1317/1.18</f>
        <v>23.450983050847459</v>
      </c>
      <c r="J10" s="6"/>
      <c r="K10" s="6"/>
    </row>
    <row r="11" spans="1:16" x14ac:dyDescent="0.25">
      <c r="A11" s="12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D10" sqref="D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f>'январь-май 2018'!C7+6</f>
        <v>82</v>
      </c>
      <c r="D7" s="6"/>
      <c r="E7" s="6"/>
      <c r="F7" s="6">
        <f>'январь-май 2018'!F7+72.8</f>
        <v>892.2</v>
      </c>
      <c r="G7" s="6"/>
      <c r="H7" s="6"/>
      <c r="I7" s="7">
        <f>'январь-май 2018'!I7+3.3/1.18</f>
        <v>38.220338983050844</v>
      </c>
      <c r="J7" s="6"/>
      <c r="K7" s="6"/>
    </row>
    <row r="8" spans="1:16" x14ac:dyDescent="0.25">
      <c r="A8" s="13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'январь-май 2018'!C10</f>
        <v>2</v>
      </c>
      <c r="D10" s="6"/>
      <c r="E10" s="6"/>
      <c r="F10" s="6">
        <f>'январь-май 2018'!F10</f>
        <v>91.6</v>
      </c>
      <c r="G10" s="6"/>
      <c r="H10" s="6"/>
      <c r="I10" s="7">
        <f>'январь-май 2018'!I10</f>
        <v>23.450983050847459</v>
      </c>
      <c r="J10" s="6"/>
      <c r="K10" s="6"/>
    </row>
    <row r="11" spans="1:16" x14ac:dyDescent="0.25">
      <c r="A11" s="13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B19" sqref="B19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20" t="s">
        <v>3</v>
      </c>
      <c r="B3" s="20"/>
      <c r="C3" s="21" t="s">
        <v>22</v>
      </c>
      <c r="D3" s="20"/>
      <c r="E3" s="20"/>
      <c r="F3" s="21" t="s">
        <v>21</v>
      </c>
      <c r="G3" s="20"/>
      <c r="H3" s="20"/>
      <c r="I3" s="21" t="s">
        <v>6</v>
      </c>
      <c r="J3" s="20"/>
      <c r="K3" s="20"/>
    </row>
    <row r="4" spans="1:16" ht="30" x14ac:dyDescent="0.25">
      <c r="A4" s="20"/>
      <c r="B4" s="20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25">
      <c r="A7" s="6"/>
      <c r="B7" s="5" t="s">
        <v>10</v>
      </c>
      <c r="C7" s="6">
        <f>'январь-июнь 2018'!C7+13</f>
        <v>95</v>
      </c>
      <c r="D7" s="6"/>
      <c r="E7" s="6"/>
      <c r="F7" s="6">
        <f>'январь-июнь 2018'!F7+159.7</f>
        <v>1051.9000000000001</v>
      </c>
      <c r="G7" s="6"/>
      <c r="H7" s="6"/>
      <c r="I7" s="7">
        <f>'январь-июнь 2018'!I7+7.15/1.18</f>
        <v>44.279661016949149</v>
      </c>
      <c r="J7" s="6"/>
      <c r="K7" s="6"/>
    </row>
    <row r="8" spans="1:16" x14ac:dyDescent="0.25">
      <c r="A8" s="14">
        <v>2</v>
      </c>
      <c r="B8" s="6" t="s">
        <v>11</v>
      </c>
      <c r="C8" s="6"/>
      <c r="D8" s="6"/>
      <c r="E8" s="6"/>
      <c r="F8" s="6"/>
      <c r="G8" s="6"/>
      <c r="H8" s="6"/>
      <c r="I8" s="7"/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>
        <f>'январь-июнь 2018'!C10</f>
        <v>2</v>
      </c>
      <c r="D10" s="6"/>
      <c r="E10" s="6"/>
      <c r="F10" s="6">
        <f>'январь-июнь 2018'!F10</f>
        <v>91.6</v>
      </c>
      <c r="G10" s="6"/>
      <c r="H10" s="6"/>
      <c r="I10" s="7">
        <f>'январь-июнь 2018'!I10</f>
        <v>23.450983050847459</v>
      </c>
      <c r="J10" s="6"/>
      <c r="K10" s="6"/>
    </row>
    <row r="11" spans="1:16" x14ac:dyDescent="0.25">
      <c r="A11" s="14">
        <v>3</v>
      </c>
      <c r="B11" s="6" t="s">
        <v>13</v>
      </c>
      <c r="C11" s="6"/>
      <c r="D11" s="6"/>
      <c r="E11" s="6"/>
      <c r="F11" s="6"/>
      <c r="G11" s="6"/>
      <c r="H11" s="6"/>
      <c r="I11" s="7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17.25" customHeight="1" x14ac:dyDescent="0.25">
      <c r="A13" s="6"/>
      <c r="B13" s="9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17.25" customHeight="1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4.25" customHeight="1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5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'январь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2018-08-14T05:20:39Z</dcterms:modified>
</cp:coreProperties>
</file>