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tabRatio="672" firstSheet="4" activeTab="4"/>
  </bookViews>
  <sheets>
    <sheet name="январь 2018" sheetId="7" state="hidden" r:id="rId1"/>
    <sheet name="январь-февраль 2018" sheetId="8" state="hidden" r:id="rId2"/>
    <sheet name="январь-март 2018" sheetId="9" state="hidden" r:id="rId3"/>
    <sheet name="январь-апрель 2018" sheetId="10" state="hidden" r:id="rId4"/>
    <sheet name="январь-май 2018" sheetId="11" r:id="rId5"/>
  </sheets>
  <definedNames>
    <definedName name="_xlnm.Print_Area" localSheetId="0">'январь 2018'!$A$1:$K$25</definedName>
    <definedName name="_xlnm.Print_Area" localSheetId="3">'январь-апрель 2018'!$A$1:$K$25</definedName>
    <definedName name="_xlnm.Print_Area" localSheetId="4">'январь-май 2018'!$A$1:$K$25</definedName>
    <definedName name="_xlnm.Print_Area" localSheetId="2">'январь-март 2018'!$A$1:$K$25</definedName>
    <definedName name="_xlnm.Print_Area" localSheetId="1">'январь-февраль 2018'!$A$1:$K$25</definedName>
  </definedNames>
  <calcPr calcId="144525"/>
</workbook>
</file>

<file path=xl/calcChain.xml><?xml version="1.0" encoding="utf-8"?>
<calcChain xmlns="http://schemas.openxmlformats.org/spreadsheetml/2006/main">
  <c r="I10" i="11" l="1"/>
  <c r="I7" i="11"/>
  <c r="C10" i="11"/>
  <c r="F10" i="11"/>
  <c r="F7" i="11"/>
  <c r="C7" i="11"/>
  <c r="I7" i="10" l="1"/>
  <c r="F7" i="10"/>
  <c r="C7" i="10"/>
  <c r="I10" i="10"/>
  <c r="F10" i="10"/>
  <c r="C10" i="10"/>
  <c r="I10" i="9" l="1"/>
  <c r="I7" i="9"/>
  <c r="F7" i="9"/>
  <c r="C7" i="9"/>
  <c r="I7" i="8" l="1"/>
</calcChain>
</file>

<file path=xl/sharedStrings.xml><?xml version="1.0" encoding="utf-8"?>
<sst xmlns="http://schemas.openxmlformats.org/spreadsheetml/2006/main" count="165" uniqueCount="28">
  <si>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</si>
  <si>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</si>
  <si>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</si>
  <si>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</si>
  <si>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</si>
  <si>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</si>
  <si>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</si>
  <si>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</si>
  <si>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</si>
  <si>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</si>
  <si>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</si>
  <si>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</si>
  <si>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</si>
  <si>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</si>
  <si>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</si>
  <si>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</si>
  <si>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</si>
  <si>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</si>
  <si>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</si>
  <si>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2018 года</t>
  </si>
  <si>
    <t>ИНФОРМАЦИЯ
об осуществлении технологического присоединения
по договорам, заключенным ООО ЭСК "Энергия"
за январь-февраль 2018 года</t>
  </si>
  <si>
    <t>Максимальная
мощность (кВт)</t>
  </si>
  <si>
    <t>Количество
договоров (штук)</t>
  </si>
  <si>
    <t>Директор ООО ЭСК "Энергия"                                                                                                                                        С.С. Зарубин</t>
  </si>
  <si>
    <t>ИНФОРМАЦИЯ
об осуществлении технологического присоединения
по договорам, заключенным ООО ЭСК "Энергия"
за январь-март 2018 года</t>
  </si>
  <si>
    <t>ИНФОРМАЦИЯ
об осуществлении технологического присоединения
по договорам, заключенным ООО ЭСК "Энергия"
за январь-апрель 2018 года</t>
  </si>
  <si>
    <t>ИНФОРМАЦИЯ
об осуществлении технологического присоединения
по договорам, заключенным ООО ЭСК "Энергия"
за январь-май 2018 года</t>
  </si>
  <si>
    <t>Директор ООО ЭСК "Энергия"                                        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</si>
</sst>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topLeftCell="A22" zoomScale="98" zoomScaleNormal="100" zoomScaleSheetLayoutView="98" workbookViewId="0">
      <selection activeCell="A25" sqref="A25:XFD25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25">
      <c r="A3" s="18" t="s">
        <v>3</v>
      </c>
      <c r="B3" s="18"/>
      <c r="C3" s="18" t="s">
        <v>4</v>
      </c>
      <c r="D3" s="18"/>
      <c r="E3" s="18"/>
      <c r="F3" s="18" t="s">
        <v>5</v>
      </c>
      <c r="G3" s="18"/>
      <c r="H3" s="18"/>
      <c r="I3" s="18" t="s">
        <v>6</v>
      </c>
      <c r="J3" s="18"/>
      <c r="K3" s="18"/>
    </row>
    <row r="4" spans="1:16" ht="30" x14ac:dyDescent="0.25">
      <c r="A4" s="18"/>
      <c r="B4" s="18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3"/>
      <c r="O6" s="13"/>
      <c r="P6" s="13"/>
    </row>
    <row r="7" spans="1:16" x14ac:dyDescent="0.25">
      <c r="A7" s="2"/>
      <c r="B7" s="5" t="s">
        <v>10</v>
      </c>
      <c r="C7" s="6"/>
      <c r="D7" s="6"/>
      <c r="E7" s="6"/>
      <c r="F7" s="6"/>
      <c r="G7" s="6"/>
      <c r="H7" s="6"/>
      <c r="I7" s="7"/>
      <c r="J7" s="4"/>
      <c r="K7" s="2"/>
    </row>
    <row r="8" spans="1:16" x14ac:dyDescent="0.25">
      <c r="A8" s="1">
        <v>2</v>
      </c>
      <c r="B8" s="2" t="s">
        <v>11</v>
      </c>
      <c r="C8" s="2"/>
      <c r="D8" s="2"/>
      <c r="E8" s="2"/>
      <c r="F8" s="2"/>
      <c r="G8" s="2"/>
      <c r="H8" s="2"/>
      <c r="I8" s="7"/>
      <c r="J8" s="2"/>
      <c r="K8" s="2"/>
    </row>
    <row r="9" spans="1:16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25">
      <c r="A25" s="13" t="s">
        <v>23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C7" sqref="C7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25">
      <c r="A3" s="18" t="s">
        <v>3</v>
      </c>
      <c r="B3" s="18"/>
      <c r="C3" s="19" t="s">
        <v>22</v>
      </c>
      <c r="D3" s="18"/>
      <c r="E3" s="18"/>
      <c r="F3" s="19" t="s">
        <v>21</v>
      </c>
      <c r="G3" s="18"/>
      <c r="H3" s="18"/>
      <c r="I3" s="19" t="s">
        <v>6</v>
      </c>
      <c r="J3" s="18"/>
      <c r="K3" s="18"/>
    </row>
    <row r="4" spans="1:16" ht="30" x14ac:dyDescent="0.25">
      <c r="A4" s="18"/>
      <c r="B4" s="18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3"/>
      <c r="O6" s="13"/>
      <c r="P6" s="13"/>
    </row>
    <row r="7" spans="1:16" x14ac:dyDescent="0.25">
      <c r="A7" s="6"/>
      <c r="B7" s="5" t="s">
        <v>10</v>
      </c>
      <c r="C7" s="6">
        <v>17</v>
      </c>
      <c r="D7" s="6"/>
      <c r="E7" s="6"/>
      <c r="F7" s="6">
        <v>165</v>
      </c>
      <c r="G7" s="6"/>
      <c r="H7" s="6"/>
      <c r="I7" s="7">
        <f>9.35/1.18</f>
        <v>7.9237288135593218</v>
      </c>
      <c r="J7" s="6"/>
      <c r="K7" s="6"/>
    </row>
    <row r="8" spans="1:16" x14ac:dyDescent="0.25">
      <c r="A8" s="8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25">
      <c r="A25" s="13" t="s">
        <v>23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A25:K25"/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10" sqref="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25">
      <c r="A3" s="18" t="s">
        <v>3</v>
      </c>
      <c r="B3" s="18"/>
      <c r="C3" s="19" t="s">
        <v>22</v>
      </c>
      <c r="D3" s="18"/>
      <c r="E3" s="18"/>
      <c r="F3" s="19" t="s">
        <v>21</v>
      </c>
      <c r="G3" s="18"/>
      <c r="H3" s="18"/>
      <c r="I3" s="19" t="s">
        <v>6</v>
      </c>
      <c r="J3" s="18"/>
      <c r="K3" s="18"/>
    </row>
    <row r="4" spans="1:16" ht="30" x14ac:dyDescent="0.25">
      <c r="A4" s="18"/>
      <c r="B4" s="18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3"/>
      <c r="O6" s="13"/>
      <c r="P6" s="13"/>
    </row>
    <row r="7" spans="1:16" x14ac:dyDescent="0.25">
      <c r="A7" s="6"/>
      <c r="B7" s="5" t="s">
        <v>10</v>
      </c>
      <c r="C7" s="6">
        <f>'январь-февраль 2018'!C7+33</f>
        <v>50</v>
      </c>
      <c r="D7" s="6"/>
      <c r="E7" s="6"/>
      <c r="F7" s="6">
        <f>'январь-февраль 2018'!F7+363.6</f>
        <v>528.6</v>
      </c>
      <c r="G7" s="6"/>
      <c r="H7" s="6"/>
      <c r="I7" s="7">
        <f>'январь-февраль 2018'!I7+18.15/1.18</f>
        <v>23.305084745762713</v>
      </c>
      <c r="J7" s="6"/>
      <c r="K7" s="6"/>
    </row>
    <row r="8" spans="1:16" x14ac:dyDescent="0.25">
      <c r="A8" s="10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v>1</v>
      </c>
      <c r="D10" s="6"/>
      <c r="E10" s="6"/>
      <c r="F10" s="6">
        <v>41.6</v>
      </c>
      <c r="G10" s="6"/>
      <c r="H10" s="6"/>
      <c r="I10" s="7">
        <f>12.54046/1.18</f>
        <v>10.62750847457627</v>
      </c>
      <c r="J10" s="6"/>
      <c r="K10" s="6"/>
    </row>
    <row r="11" spans="1:16" x14ac:dyDescent="0.25">
      <c r="A11" s="10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25">
      <c r="A25" s="13" t="s">
        <v>23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20" sqref="I2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25">
      <c r="A3" s="18" t="s">
        <v>3</v>
      </c>
      <c r="B3" s="18"/>
      <c r="C3" s="19" t="s">
        <v>22</v>
      </c>
      <c r="D3" s="18"/>
      <c r="E3" s="18"/>
      <c r="F3" s="19" t="s">
        <v>21</v>
      </c>
      <c r="G3" s="18"/>
      <c r="H3" s="18"/>
      <c r="I3" s="19" t="s">
        <v>6</v>
      </c>
      <c r="J3" s="18"/>
      <c r="K3" s="18"/>
    </row>
    <row r="4" spans="1:16" ht="30" x14ac:dyDescent="0.25">
      <c r="A4" s="18"/>
      <c r="B4" s="18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3"/>
      <c r="O6" s="13"/>
      <c r="P6" s="13"/>
    </row>
    <row r="7" spans="1:16" x14ac:dyDescent="0.25">
      <c r="A7" s="6"/>
      <c r="B7" s="5" t="s">
        <v>10</v>
      </c>
      <c r="C7" s="6">
        <f>'январь-март 2018'!C7+19</f>
        <v>69</v>
      </c>
      <c r="D7" s="6"/>
      <c r="E7" s="6"/>
      <c r="F7" s="6">
        <f>'январь-март 2018'!F7+205.8</f>
        <v>734.40000000000009</v>
      </c>
      <c r="G7" s="6"/>
      <c r="H7" s="6"/>
      <c r="I7" s="7">
        <f>'январь-март 2018'!I7+10.45/1.18</f>
        <v>32.16101694915254</v>
      </c>
      <c r="J7" s="6"/>
      <c r="K7" s="6"/>
    </row>
    <row r="8" spans="1:16" x14ac:dyDescent="0.25">
      <c r="A8" s="11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'январь-март 2018'!C10</f>
        <v>1</v>
      </c>
      <c r="D10" s="6"/>
      <c r="E10" s="6"/>
      <c r="F10" s="6">
        <f>'январь-март 2018'!F10</f>
        <v>41.6</v>
      </c>
      <c r="G10" s="6"/>
      <c r="H10" s="6"/>
      <c r="I10" s="7">
        <f>'январь-март 2018'!I10</f>
        <v>10.62750847457627</v>
      </c>
      <c r="J10" s="6"/>
      <c r="K10" s="6"/>
    </row>
    <row r="11" spans="1:16" x14ac:dyDescent="0.25">
      <c r="A11" s="11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25">
      <c r="A25" s="13" t="s">
        <v>23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J30" sqref="J3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25">
      <c r="A3" s="18" t="s">
        <v>3</v>
      </c>
      <c r="B3" s="18"/>
      <c r="C3" s="19" t="s">
        <v>22</v>
      </c>
      <c r="D3" s="18"/>
      <c r="E3" s="18"/>
      <c r="F3" s="19" t="s">
        <v>21</v>
      </c>
      <c r="G3" s="18"/>
      <c r="H3" s="18"/>
      <c r="I3" s="19" t="s">
        <v>6</v>
      </c>
      <c r="J3" s="18"/>
      <c r="K3" s="18"/>
    </row>
    <row r="4" spans="1:16" ht="30" x14ac:dyDescent="0.25">
      <c r="A4" s="18"/>
      <c r="B4" s="18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3"/>
      <c r="O6" s="13"/>
      <c r="P6" s="13"/>
    </row>
    <row r="7" spans="1:16" x14ac:dyDescent="0.25">
      <c r="A7" s="6"/>
      <c r="B7" s="5" t="s">
        <v>10</v>
      </c>
      <c r="C7" s="6">
        <f>'январь-апрель 2018'!C7+7</f>
        <v>76</v>
      </c>
      <c r="D7" s="6"/>
      <c r="E7" s="6"/>
      <c r="F7" s="6">
        <f>'январь-апрель 2018'!F7+85</f>
        <v>819.40000000000009</v>
      </c>
      <c r="G7" s="6"/>
      <c r="H7" s="6"/>
      <c r="I7" s="7">
        <f>'январь-апрель 2018'!I7+3.85/1.18</f>
        <v>35.423728813559322</v>
      </c>
      <c r="J7" s="6"/>
      <c r="K7" s="6"/>
    </row>
    <row r="8" spans="1:16" x14ac:dyDescent="0.25">
      <c r="A8" s="12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'январь-апрель 2018'!C10+1</f>
        <v>2</v>
      </c>
      <c r="D10" s="6"/>
      <c r="E10" s="6"/>
      <c r="F10" s="6">
        <f>'январь-апрель 2018'!F10+50</f>
        <v>91.6</v>
      </c>
      <c r="G10" s="6"/>
      <c r="H10" s="6"/>
      <c r="I10" s="7">
        <f>'январь-апрель 2018'!I10+15.1317/1.18</f>
        <v>23.450983050847459</v>
      </c>
      <c r="J10" s="6"/>
      <c r="K10" s="6"/>
    </row>
    <row r="11" spans="1:16" x14ac:dyDescent="0.25">
      <c r="A11" s="12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25">
      <c r="A25" s="13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'январь 2018'!Область_печати</vt:lpstr>
      <vt:lpstr>'январь-апрель 2018'!Область_печати</vt:lpstr>
      <vt:lpstr>'январь-май 2018'!Область_печати</vt:lpstr>
      <vt:lpstr>'январь-март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2018-06-01T03:03:16Z</dcterms:modified>
</cp:coreProperties>
</file>