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0" yWindow="0" windowWidth="22260" windowHeight="12645"/>
  </bookViews>
  <sheets>
    <sheet name="до 01.10.2017" sheetId="1" r:id="rId1"/>
    <sheet name="после 01.10.2017"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H12" i="1"/>
  <c r="H11" i="1"/>
  <c r="H10" i="1"/>
  <c r="H9" i="1"/>
  <c r="H13" i="2"/>
  <c r="H12" i="2"/>
  <c r="H11" i="2"/>
  <c r="H10" i="2"/>
  <c r="H9" i="2"/>
  <c r="G13" i="2"/>
  <c r="G12" i="2"/>
  <c r="G11" i="2"/>
  <c r="G10" i="2"/>
  <c r="G9" i="2"/>
  <c r="G8" i="2"/>
  <c r="H8" i="2"/>
  <c r="G13" i="1"/>
  <c r="G12" i="1"/>
  <c r="G11" i="1"/>
  <c r="G10" i="1"/>
  <c r="G9" i="1"/>
  <c r="G8" i="1"/>
  <c r="H8" i="1" s="1"/>
  <c r="G5" i="2"/>
  <c r="H5" i="2" s="1"/>
  <c r="G4" i="2"/>
  <c r="H4" i="2" s="1"/>
  <c r="G7" i="2"/>
  <c r="H7" i="2" s="1"/>
  <c r="G6" i="2"/>
  <c r="H6" i="2" s="1"/>
  <c r="G7" i="1"/>
  <c r="H7" i="1" s="1"/>
  <c r="G6" i="1"/>
  <c r="H6" i="1" s="1"/>
  <c r="G5" i="1"/>
  <c r="H5" i="1" s="1"/>
  <c r="G4" i="1"/>
  <c r="H4" i="1" s="1"/>
</calcChain>
</file>

<file path=xl/sharedStrings.xml><?xml version="1.0" encoding="utf-8"?>
<sst xmlns="http://schemas.openxmlformats.org/spreadsheetml/2006/main" count="76" uniqueCount="20">
  <si>
    <t>Категория заявителя</t>
  </si>
  <si>
    <t>Калькулятор расчета платы за км (С-ставки)</t>
  </si>
  <si>
    <t>заявители с максимальной мощностью не более чем 150 кВт</t>
  </si>
  <si>
    <t>заявители с максимальной мощностью более чем 150 кВт</t>
  </si>
  <si>
    <t>максимальная мощность, кВт</t>
  </si>
  <si>
    <t>Вид калькулятора</t>
  </si>
  <si>
    <t>длина воздушной линии, км</t>
  </si>
  <si>
    <t>длина кабельной линии, км</t>
  </si>
  <si>
    <t>необходимость строительства комплектных трансформаторных подстанций</t>
  </si>
  <si>
    <t>с необходимостью строительства комплектных трансформаторных подстанций (распределительных подстанций</t>
  </si>
  <si>
    <t>без необходимости строительства комплектных трансформаторных подстанций (распределительных подстанций</t>
  </si>
  <si>
    <t>Размер платы за технологическое присоединение (без НДС), руб</t>
  </si>
  <si>
    <t>Размер платы за технологическое присоединение (с учетом НДС), руб</t>
  </si>
  <si>
    <t>Калькулятор расчета платы за кВт (Р-ставки)</t>
  </si>
  <si>
    <t>без необходимости строительства комплектных трансформаторных подстанций (распределительных подстанций) ВЛ</t>
  </si>
  <si>
    <t>без необходимости строительства комплектных трансформаторных подстанций (распределительных подстанций) КЛ</t>
  </si>
  <si>
    <t>с необходимостью строительства комплектных трансформаторных подстанций (распределительных подстанций)</t>
  </si>
  <si>
    <t>не заполняется</t>
  </si>
  <si>
    <t>Калькулятор расчета платы за технологическое присоединение по двум видам ставок (за км (С-ставки)/за кВт (Р-ставки)). Прочие потребители</t>
  </si>
  <si>
    <t>Стоимость технологического присоединения для населения и приравненных к нему категорий потребителей мощностью до 15 кВт включительно составляет 550 руб. 00 коп. при присоединении заявителя, владеющего объектами, отнесенными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</si>
</sst>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xf numFmtId="0" fontId="0" fillId="0" borderId="0" xfId="0" applyAlignment="1">
      <alignment horizontal="left" vertical="center" wrapText="1"/>
    </xf>
    <xf numFmtId="0" fontId="1" fillId="0" borderId="0" xfId="0" applyFont="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A13" workbookViewId="0">
      <selection activeCell="A15" sqref="A15:L15"/>
    </sheetView>
  </sheetViews>
  <sheetFormatPr defaultRowHeight="15" x14ac:dyDescent="0.25"/>
  <cols>
    <col min="1" max="1" width="19.7109375" style="1" customWidth="1"/>
    <col min="2" max="2" width="21.5703125" style="1" customWidth="1"/>
    <col min="3" max="3" width="16.7109375" style="1" customWidth="1"/>
    <col min="4" max="4" width="10.5703125" style="1" customWidth="1"/>
    <col min="5" max="5" width="13" style="1" customWidth="1"/>
    <col min="6" max="6" width="12" style="1" customWidth="1"/>
    <col min="7" max="7" width="16.42578125" style="1" customWidth="1"/>
    <col min="8" max="8" width="18.28515625" style="1" customWidth="1"/>
    <col min="9" max="16384" width="9.140625" style="1"/>
  </cols>
  <sheetData>
    <row r="1" spans="1:17" x14ac:dyDescent="0.25">
      <c r="A1" s="2" t="s">
        <v>18</v>
      </c>
      <c r="B1" s="2"/>
      <c r="C1" s="2"/>
      <c r="D1" s="2"/>
      <c r="E1" s="2"/>
      <c r="F1" s="2"/>
      <c r="G1" s="2"/>
      <c r="H1" s="2"/>
      <c r="I1" s="2"/>
      <c r="J1" s="2"/>
      <c r="K1" s="2"/>
      <c r="L1" s="2"/>
      <c r="M1" s="2"/>
      <c r="N1" s="2"/>
      <c r="O1" s="2"/>
      <c r="P1" s="2"/>
      <c r="Q1" s="2"/>
    </row>
    <row r="3" spans="1:17" ht="75" x14ac:dyDescent="0.25">
      <c r="A3" s="3" t="s">
        <v>5</v>
      </c>
      <c r="B3" s="3" t="s">
        <v>0</v>
      </c>
      <c r="C3" s="4" t="s">
        <v>8</v>
      </c>
      <c r="D3" s="4" t="s">
        <v>4</v>
      </c>
      <c r="E3" s="4" t="s">
        <v>6</v>
      </c>
      <c r="F3" s="4" t="s">
        <v>7</v>
      </c>
      <c r="G3" s="4" t="s">
        <v>11</v>
      </c>
      <c r="H3" s="4" t="s">
        <v>12</v>
      </c>
    </row>
    <row r="4" spans="1:17" ht="119.25" customHeight="1" x14ac:dyDescent="0.25">
      <c r="A4" s="5" t="s">
        <v>1</v>
      </c>
      <c r="B4" s="5" t="s">
        <v>2</v>
      </c>
      <c r="C4" s="4" t="s">
        <v>9</v>
      </c>
      <c r="D4" s="4"/>
      <c r="E4" s="4"/>
      <c r="F4" s="4"/>
      <c r="G4" s="4">
        <f>622.5*D4+397252.46*E4*0.5*6.64+702587.32*F4*0.5*6.64+1048.43*D4*0.5*6.64</f>
        <v>0</v>
      </c>
      <c r="H4" s="3">
        <f>G4*1.18</f>
        <v>0</v>
      </c>
    </row>
    <row r="5" spans="1:17" ht="135" x14ac:dyDescent="0.25">
      <c r="A5" s="5"/>
      <c r="B5" s="5"/>
      <c r="C5" s="4" t="s">
        <v>10</v>
      </c>
      <c r="D5" s="3"/>
      <c r="E5" s="3"/>
      <c r="F5" s="3"/>
      <c r="G5" s="4">
        <f>622.5*D5+397252.46*E5*0.5*6.64+702587.32*F5*0.5*6.64</f>
        <v>0</v>
      </c>
      <c r="H5" s="3">
        <f>G5*1.18</f>
        <v>0</v>
      </c>
    </row>
    <row r="6" spans="1:17" ht="124.5" customHeight="1" x14ac:dyDescent="0.25">
      <c r="A6" s="5"/>
      <c r="B6" s="5" t="s">
        <v>3</v>
      </c>
      <c r="C6" s="4" t="s">
        <v>9</v>
      </c>
      <c r="D6" s="6"/>
      <c r="E6" s="6"/>
      <c r="F6" s="6"/>
      <c r="G6" s="4">
        <f>622.5*D6+397252.46*E6*6.64+702587.32*F6*6.64+1048.43*D6*6.64</f>
        <v>0</v>
      </c>
      <c r="H6" s="3">
        <f>G6*1.18</f>
        <v>0</v>
      </c>
    </row>
    <row r="7" spans="1:17" ht="135" x14ac:dyDescent="0.25">
      <c r="A7" s="5"/>
      <c r="B7" s="5"/>
      <c r="C7" s="4" t="s">
        <v>10</v>
      </c>
      <c r="D7" s="6"/>
      <c r="E7" s="6"/>
      <c r="F7" s="6"/>
      <c r="G7" s="4">
        <f>622.5*D7+397252.46*E7*6.64+702587.32*F7*6.64</f>
        <v>0</v>
      </c>
      <c r="H7" s="3">
        <f>G7*1.18</f>
        <v>0</v>
      </c>
    </row>
    <row r="8" spans="1:17" ht="132" customHeight="1" x14ac:dyDescent="0.25">
      <c r="A8" s="5" t="s">
        <v>13</v>
      </c>
      <c r="B8" s="5" t="s">
        <v>2</v>
      </c>
      <c r="C8" s="4" t="s">
        <v>9</v>
      </c>
      <c r="D8" s="3"/>
      <c r="E8" s="4" t="s">
        <v>17</v>
      </c>
      <c r="F8" s="4" t="s">
        <v>17</v>
      </c>
      <c r="G8" s="3">
        <f>622.5*D8+888.5*D8*0.5*6.64</f>
        <v>0</v>
      </c>
      <c r="H8" s="3">
        <f>G8*1.18</f>
        <v>0</v>
      </c>
    </row>
    <row r="9" spans="1:17" ht="132" customHeight="1" x14ac:dyDescent="0.25">
      <c r="A9" s="5"/>
      <c r="B9" s="5"/>
      <c r="C9" s="4" t="s">
        <v>15</v>
      </c>
      <c r="D9" s="3"/>
      <c r="E9" s="4" t="s">
        <v>17</v>
      </c>
      <c r="F9" s="4" t="s">
        <v>17</v>
      </c>
      <c r="G9" s="3">
        <f>622.5*D9+15620.57*D9*0.5*6.64</f>
        <v>0</v>
      </c>
      <c r="H9" s="3">
        <f>G9*1.18</f>
        <v>0</v>
      </c>
    </row>
    <row r="10" spans="1:17" ht="136.5" customHeight="1" x14ac:dyDescent="0.25">
      <c r="A10" s="5"/>
      <c r="B10" s="5"/>
      <c r="C10" s="4" t="s">
        <v>14</v>
      </c>
      <c r="D10" s="6"/>
      <c r="E10" s="4" t="s">
        <v>17</v>
      </c>
      <c r="F10" s="4" t="s">
        <v>17</v>
      </c>
      <c r="G10" s="3">
        <f>622.5*D10+26549.03*D10*0.5*6.64</f>
        <v>0</v>
      </c>
      <c r="H10" s="3">
        <f>G10*1.18</f>
        <v>0</v>
      </c>
    </row>
    <row r="11" spans="1:17" ht="123" customHeight="1" x14ac:dyDescent="0.25">
      <c r="A11" s="5"/>
      <c r="B11" s="5" t="s">
        <v>3</v>
      </c>
      <c r="C11" s="4" t="s">
        <v>16</v>
      </c>
      <c r="D11" s="6"/>
      <c r="E11" s="4" t="s">
        <v>17</v>
      </c>
      <c r="F11" s="4" t="s">
        <v>17</v>
      </c>
      <c r="G11" s="3">
        <f>622.5*D11+888.5*D11*6.64</f>
        <v>0</v>
      </c>
      <c r="H11" s="3">
        <f>G11*1.18</f>
        <v>0</v>
      </c>
    </row>
    <row r="12" spans="1:17" ht="134.25" customHeight="1" x14ac:dyDescent="0.25">
      <c r="A12" s="5"/>
      <c r="B12" s="5"/>
      <c r="C12" s="4" t="s">
        <v>15</v>
      </c>
      <c r="D12" s="6"/>
      <c r="E12" s="4" t="s">
        <v>17</v>
      </c>
      <c r="F12" s="4" t="s">
        <v>17</v>
      </c>
      <c r="G12" s="3">
        <f>622.5*D12+15620.57*D12*6.64</f>
        <v>0</v>
      </c>
      <c r="H12" s="3">
        <f>G12*1.18</f>
        <v>0</v>
      </c>
    </row>
    <row r="13" spans="1:17" ht="134.25" customHeight="1" x14ac:dyDescent="0.25">
      <c r="A13" s="5"/>
      <c r="B13" s="5"/>
      <c r="C13" s="4" t="s">
        <v>14</v>
      </c>
      <c r="D13" s="6"/>
      <c r="E13" s="4" t="s">
        <v>17</v>
      </c>
      <c r="F13" s="4" t="s">
        <v>17</v>
      </c>
      <c r="G13" s="3">
        <f>622.5*D13+26549.03*D13*6.64</f>
        <v>0</v>
      </c>
      <c r="H13" s="3">
        <f>G13*1.18</f>
        <v>0</v>
      </c>
    </row>
    <row r="15" spans="1:17" ht="63" customHeight="1" x14ac:dyDescent="0.25">
      <c r="A15" s="8" t="s">
        <v>19</v>
      </c>
      <c r="B15" s="8"/>
      <c r="C15" s="8"/>
      <c r="D15" s="8"/>
      <c r="E15" s="8"/>
      <c r="F15" s="8"/>
      <c r="G15" s="8"/>
      <c r="H15" s="8"/>
      <c r="I15" s="8"/>
      <c r="J15" s="8"/>
      <c r="K15" s="8"/>
      <c r="L15" s="8"/>
    </row>
  </sheetData>
  <mergeCells count="8">
    <mergeCell ref="A8:A13"/>
    <mergeCell ref="B8:B10"/>
    <mergeCell ref="B11:B13"/>
    <mergeCell ref="A15:L15"/>
    <mergeCell ref="A1:Q1"/>
    <mergeCell ref="B4:B5"/>
    <mergeCell ref="B6:B7"/>
    <mergeCell ref="A4:A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13" workbookViewId="0">
      <selection activeCell="A15" sqref="A15:M15"/>
    </sheetView>
  </sheetViews>
  <sheetFormatPr defaultRowHeight="15" x14ac:dyDescent="0.25"/>
  <cols>
    <col min="1" max="1" width="20.7109375" customWidth="1"/>
    <col min="2" max="2" width="20" customWidth="1"/>
    <col min="3" max="3" width="16.7109375" customWidth="1"/>
    <col min="4" max="4" width="10.5703125" customWidth="1"/>
    <col min="5" max="5" width="11.5703125" customWidth="1"/>
    <col min="6" max="6" width="11.42578125" customWidth="1"/>
    <col min="7" max="7" width="17.42578125" customWidth="1"/>
    <col min="8" max="8" width="17.7109375" customWidth="1"/>
  </cols>
  <sheetData>
    <row r="1" spans="1:17" x14ac:dyDescent="0.25">
      <c r="A1" s="2" t="s">
        <v>18</v>
      </c>
      <c r="B1" s="2"/>
      <c r="C1" s="2"/>
      <c r="D1" s="2"/>
      <c r="E1" s="2"/>
      <c r="F1" s="2"/>
      <c r="G1" s="2"/>
      <c r="H1" s="2"/>
      <c r="I1" s="2"/>
      <c r="J1" s="2"/>
      <c r="K1" s="2"/>
      <c r="L1" s="2"/>
      <c r="M1" s="2"/>
      <c r="N1" s="2"/>
      <c r="O1" s="2"/>
      <c r="P1" s="2"/>
      <c r="Q1" s="2"/>
    </row>
    <row r="2" spans="1:17" x14ac:dyDescent="0.25">
      <c r="A2" s="1"/>
      <c r="B2" s="1"/>
      <c r="C2" s="1"/>
      <c r="D2" s="1"/>
      <c r="E2" s="1"/>
      <c r="F2" s="1"/>
      <c r="G2" s="1"/>
      <c r="H2" s="1"/>
      <c r="I2" s="1"/>
      <c r="J2" s="1"/>
      <c r="K2" s="1"/>
      <c r="L2" s="1"/>
      <c r="M2" s="1"/>
      <c r="N2" s="1"/>
      <c r="O2" s="1"/>
      <c r="P2" s="1"/>
      <c r="Q2" s="1"/>
    </row>
    <row r="3" spans="1:17" ht="74.25" customHeight="1" x14ac:dyDescent="0.25">
      <c r="A3" s="3" t="s">
        <v>5</v>
      </c>
      <c r="B3" s="3" t="s">
        <v>0</v>
      </c>
      <c r="C3" s="4" t="s">
        <v>8</v>
      </c>
      <c r="D3" s="4" t="s">
        <v>4</v>
      </c>
      <c r="E3" s="4" t="s">
        <v>6</v>
      </c>
      <c r="F3" s="4" t="s">
        <v>7</v>
      </c>
      <c r="G3" s="4" t="s">
        <v>11</v>
      </c>
      <c r="H3" s="4" t="s">
        <v>12</v>
      </c>
      <c r="I3" s="1"/>
      <c r="J3" s="1"/>
      <c r="K3" s="1"/>
      <c r="L3" s="1"/>
      <c r="M3" s="1"/>
      <c r="N3" s="1"/>
      <c r="O3" s="1"/>
      <c r="P3" s="1"/>
      <c r="Q3" s="1"/>
    </row>
    <row r="4" spans="1:17" ht="134.25" customHeight="1" x14ac:dyDescent="0.25">
      <c r="A4" s="5" t="s">
        <v>1</v>
      </c>
      <c r="B4" s="5" t="s">
        <v>2</v>
      </c>
      <c r="C4" s="4" t="s">
        <v>9</v>
      </c>
      <c r="D4" s="4"/>
      <c r="E4" s="4"/>
      <c r="F4" s="4"/>
      <c r="G4" s="4">
        <f>622.5*D4</f>
        <v>0</v>
      </c>
      <c r="H4" s="3">
        <f>G4*1.18</f>
        <v>0</v>
      </c>
      <c r="I4" s="1"/>
      <c r="J4" s="1"/>
      <c r="K4" s="1"/>
      <c r="L4" s="1"/>
      <c r="M4" s="1"/>
      <c r="N4" s="1"/>
      <c r="O4" s="1"/>
      <c r="P4" s="1"/>
      <c r="Q4" s="1"/>
    </row>
    <row r="5" spans="1:17" ht="143.25" customHeight="1" x14ac:dyDescent="0.25">
      <c r="A5" s="5"/>
      <c r="B5" s="5"/>
      <c r="C5" s="4" t="s">
        <v>10</v>
      </c>
      <c r="D5" s="3"/>
      <c r="E5" s="3"/>
      <c r="F5" s="3"/>
      <c r="G5" s="4">
        <f>622.5*D5</f>
        <v>0</v>
      </c>
      <c r="H5" s="3">
        <f>G5*1.18</f>
        <v>0</v>
      </c>
      <c r="I5" s="1"/>
      <c r="J5" s="1"/>
      <c r="K5" s="1"/>
      <c r="L5" s="1"/>
      <c r="M5" s="1"/>
      <c r="N5" s="1"/>
      <c r="O5" s="1"/>
      <c r="P5" s="1"/>
      <c r="Q5" s="1"/>
    </row>
    <row r="6" spans="1:17" ht="129.75" customHeight="1" x14ac:dyDescent="0.25">
      <c r="A6" s="5"/>
      <c r="B6" s="5" t="s">
        <v>3</v>
      </c>
      <c r="C6" s="4" t="s">
        <v>9</v>
      </c>
      <c r="D6" s="6"/>
      <c r="E6" s="6"/>
      <c r="F6" s="6"/>
      <c r="G6" s="4">
        <f>622.5*D6+397252.46*E6*6.64+702587.32*F6*6.64+1048.43*D6*6.64</f>
        <v>0</v>
      </c>
      <c r="H6" s="3">
        <f>G6*1.18</f>
        <v>0</v>
      </c>
      <c r="I6" s="1"/>
      <c r="J6" s="1"/>
      <c r="K6" s="1"/>
      <c r="L6" s="1"/>
      <c r="M6" s="1"/>
      <c r="N6" s="1"/>
      <c r="O6" s="1"/>
      <c r="P6" s="1"/>
      <c r="Q6" s="1"/>
    </row>
    <row r="7" spans="1:17" ht="135" customHeight="1" x14ac:dyDescent="0.25">
      <c r="A7" s="5"/>
      <c r="B7" s="5"/>
      <c r="C7" s="4" t="s">
        <v>10</v>
      </c>
      <c r="D7" s="6"/>
      <c r="E7" s="6"/>
      <c r="F7" s="6"/>
      <c r="G7" s="4">
        <f>622.5*D7+397252.46*E7*6.64+702587.32*F7*6.64</f>
        <v>0</v>
      </c>
      <c r="H7" s="3">
        <f>G7*1.18</f>
        <v>0</v>
      </c>
      <c r="I7" s="1"/>
      <c r="J7" s="1"/>
      <c r="K7" s="1"/>
      <c r="L7" s="1"/>
      <c r="M7" s="1"/>
      <c r="N7" s="1"/>
      <c r="O7" s="1"/>
      <c r="P7" s="1"/>
      <c r="Q7" s="1"/>
    </row>
    <row r="8" spans="1:17" ht="125.25" customHeight="1" x14ac:dyDescent="0.25">
      <c r="A8" s="5" t="s">
        <v>13</v>
      </c>
      <c r="B8" s="5" t="s">
        <v>2</v>
      </c>
      <c r="C8" s="4" t="s">
        <v>9</v>
      </c>
      <c r="D8" s="3"/>
      <c r="E8" s="4" t="s">
        <v>17</v>
      </c>
      <c r="F8" s="4" t="s">
        <v>17</v>
      </c>
      <c r="G8" s="3">
        <f>622.5*D8</f>
        <v>0</v>
      </c>
      <c r="H8" s="3">
        <f>G8*1.18</f>
        <v>0</v>
      </c>
      <c r="I8" s="1"/>
      <c r="J8" s="1"/>
      <c r="K8" s="1"/>
      <c r="L8" s="1"/>
      <c r="M8" s="1"/>
      <c r="N8" s="1"/>
      <c r="O8" s="1"/>
      <c r="P8" s="1"/>
      <c r="Q8" s="1"/>
    </row>
    <row r="9" spans="1:17" ht="142.5" customHeight="1" x14ac:dyDescent="0.25">
      <c r="A9" s="5"/>
      <c r="B9" s="5"/>
      <c r="C9" s="4" t="s">
        <v>15</v>
      </c>
      <c r="D9" s="3"/>
      <c r="E9" s="4" t="s">
        <v>17</v>
      </c>
      <c r="F9" s="4" t="s">
        <v>17</v>
      </c>
      <c r="G9" s="3">
        <f>622.5*D9</f>
        <v>0</v>
      </c>
      <c r="H9" s="3">
        <f>G9*1.18</f>
        <v>0</v>
      </c>
      <c r="I9" s="1"/>
      <c r="J9" s="1"/>
      <c r="K9" s="1"/>
      <c r="L9" s="1"/>
      <c r="M9" s="1"/>
      <c r="N9" s="1"/>
      <c r="O9" s="1"/>
      <c r="P9" s="1"/>
      <c r="Q9" s="1"/>
    </row>
    <row r="10" spans="1:17" ht="138" customHeight="1" x14ac:dyDescent="0.25">
      <c r="A10" s="5"/>
      <c r="B10" s="5"/>
      <c r="C10" s="4" t="s">
        <v>14</v>
      </c>
      <c r="D10" s="6"/>
      <c r="E10" s="4" t="s">
        <v>17</v>
      </c>
      <c r="F10" s="4" t="s">
        <v>17</v>
      </c>
      <c r="G10" s="3">
        <f>622.5*D10</f>
        <v>0</v>
      </c>
      <c r="H10" s="3">
        <f>G10*1.18</f>
        <v>0</v>
      </c>
      <c r="I10" s="1"/>
      <c r="J10" s="1"/>
      <c r="K10" s="1"/>
      <c r="L10" s="1"/>
      <c r="M10" s="1"/>
      <c r="N10" s="1"/>
      <c r="O10" s="1"/>
      <c r="P10" s="1"/>
      <c r="Q10" s="1"/>
    </row>
    <row r="11" spans="1:17" ht="131.25" customHeight="1" x14ac:dyDescent="0.25">
      <c r="A11" s="5"/>
      <c r="B11" s="5" t="s">
        <v>3</v>
      </c>
      <c r="C11" s="4" t="s">
        <v>16</v>
      </c>
      <c r="D11" s="6"/>
      <c r="E11" s="4" t="s">
        <v>17</v>
      </c>
      <c r="F11" s="4" t="s">
        <v>17</v>
      </c>
      <c r="G11" s="3">
        <f>622.5*D11+888.5*D11*6.64</f>
        <v>0</v>
      </c>
      <c r="H11" s="3">
        <f>G11*1.18</f>
        <v>0</v>
      </c>
      <c r="I11" s="1"/>
      <c r="J11" s="1"/>
      <c r="K11" s="1"/>
      <c r="L11" s="1"/>
      <c r="M11" s="1"/>
      <c r="N11" s="1"/>
      <c r="O11" s="1"/>
      <c r="P11" s="1"/>
      <c r="Q11" s="1"/>
    </row>
    <row r="12" spans="1:17" ht="135.75" customHeight="1" x14ac:dyDescent="0.25">
      <c r="A12" s="5"/>
      <c r="B12" s="5"/>
      <c r="C12" s="4" t="s">
        <v>15</v>
      </c>
      <c r="D12" s="6"/>
      <c r="E12" s="4" t="s">
        <v>17</v>
      </c>
      <c r="F12" s="4" t="s">
        <v>17</v>
      </c>
      <c r="G12" s="3">
        <f>622.5*D12+15620.57*D12*6.64</f>
        <v>0</v>
      </c>
      <c r="H12" s="3">
        <f>G12*1.18</f>
        <v>0</v>
      </c>
      <c r="I12" s="1"/>
      <c r="J12" s="1"/>
      <c r="K12" s="1"/>
      <c r="L12" s="1"/>
      <c r="M12" s="1"/>
      <c r="N12" s="1"/>
      <c r="O12" s="1"/>
      <c r="P12" s="1"/>
      <c r="Q12" s="1"/>
    </row>
    <row r="13" spans="1:17" ht="145.5" customHeight="1" x14ac:dyDescent="0.25">
      <c r="A13" s="5"/>
      <c r="B13" s="5"/>
      <c r="C13" s="4" t="s">
        <v>14</v>
      </c>
      <c r="D13" s="6"/>
      <c r="E13" s="4" t="s">
        <v>17</v>
      </c>
      <c r="F13" s="4" t="s">
        <v>17</v>
      </c>
      <c r="G13" s="3">
        <f>622.5*D13+26549.03*D13*6.64</f>
        <v>0</v>
      </c>
      <c r="H13" s="3">
        <f>G13*1.18</f>
        <v>0</v>
      </c>
      <c r="I13" s="1"/>
      <c r="J13" s="1"/>
      <c r="K13" s="1"/>
      <c r="L13" s="1"/>
      <c r="M13" s="1"/>
      <c r="N13" s="1"/>
      <c r="O13" s="1"/>
      <c r="P13" s="1"/>
      <c r="Q13" s="1"/>
    </row>
    <row r="15" spans="1:17" ht="57.75" customHeight="1" x14ac:dyDescent="0.25">
      <c r="A15" s="7" t="s">
        <v>19</v>
      </c>
      <c r="B15" s="7"/>
      <c r="C15" s="7"/>
      <c r="D15" s="7"/>
      <c r="E15" s="7"/>
      <c r="F15" s="7"/>
      <c r="G15" s="7"/>
      <c r="H15" s="7"/>
      <c r="I15" s="7"/>
      <c r="J15" s="7"/>
      <c r="K15" s="7"/>
      <c r="L15" s="7"/>
      <c r="M15" s="7"/>
    </row>
  </sheetData>
  <mergeCells count="8">
    <mergeCell ref="A15:M15"/>
    <mergeCell ref="A1:Q1"/>
    <mergeCell ref="A4:A7"/>
    <mergeCell ref="B4:B5"/>
    <mergeCell ref="B6:B7"/>
    <mergeCell ref="A8:A13"/>
    <mergeCell ref="B8:B10"/>
    <mergeCell ref="B11: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до 01.10.2017</vt:lpstr>
      <vt:lpstr>после 01.10.2017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2017-09-04T07:57:03Z</dcterms:modified>
</cp:coreProperties>
</file>