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72"/>
  </bookViews>
  <sheets>
    <sheet name="январь-март 2017" sheetId="8" r:id="rId1"/>
    <sheet name="январь-сентябрь 2017" sheetId="9" r:id="rId2"/>
    <sheet name="январь-октябрь 2017" sheetId="10" r:id="rId3"/>
    <sheet name="январь-ноябрь 2017" sheetId="11" r:id="rId4"/>
    <sheet name="январь-декабрь 2017" sheetId="12" r:id="rId5"/>
  </sheets>
  <definedNames>
    <definedName name="_xlnm.Print_Area" localSheetId="0">'январь-март 2017'!$A$1:$H$20</definedName>
  </definedNames>
  <calcPr calcId="144525"/>
</workbook>
</file>

<file path=xl/calcChain.xml><?xml version="1.0" encoding="utf-8"?>
<calcChain xmlns="http://schemas.openxmlformats.org/spreadsheetml/2006/main">
  <c r="C5" i="8" l="1"/>
  <c r="J5" i="8"/>
  <c r="F5" i="9"/>
  <c r="C5" i="9"/>
  <c r="F8" i="9"/>
  <c r="C8" i="9"/>
  <c r="G14" i="9"/>
  <c r="G11" i="9"/>
  <c r="F5" i="10" l="1"/>
  <c r="C5" i="10"/>
  <c r="F8" i="10"/>
  <c r="C8" i="10"/>
  <c r="G14" i="10" l="1"/>
  <c r="G11" i="10"/>
  <c r="F5" i="11" l="1"/>
  <c r="C5" i="11"/>
  <c r="G14" i="11"/>
  <c r="G11" i="11"/>
  <c r="F8" i="11"/>
  <c r="F8" i="12" l="1"/>
  <c r="G11" i="12"/>
  <c r="G14" i="12"/>
  <c r="F5" i="12" l="1"/>
  <c r="F5" i="8" l="1"/>
  <c r="F8" i="8" l="1"/>
  <c r="C8" i="8"/>
</calcChain>
</file>

<file path=xl/sharedStrings.xml><?xml version="1.0" encoding="utf-8"?>
<sst xmlns="http://schemas.openxmlformats.org/spreadsheetml/2006/main" count="144" uniqueCount="25">
  <si>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</si>
  <si>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</si>
  <si>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</si>
  <si>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</si>
  <si>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</si>
  <si>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</si>
  <si>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</si>
  <si>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</si>
  <si>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</si>
  <si>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</si>
  <si>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</si>
  <si>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</si>
  <si>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</si>
  <si>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</si>
  <si>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</si>
  <si>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</si>
  <si>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</si>
  <si>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</si>
  <si>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ИНФОРМАЦИЯ
о поданных заявках на технологическое присоединение ООО ЭСК "Энергия"
за январь - сентябрь 2017 года
</t>
  </si>
  <si>
    <t>Директор ООО ЭСК "Энергия"                                                                                                                                    А.Д. Тимофеев</t>
  </si>
  <si>
    <t xml:space="preserve">ИНФОРМАЦИЯ
о поданных заявках на технологическое присоединение ООО ЭСК "Энергия"
за январь - октябрь 2017 года
</t>
  </si>
  <si>
    <t xml:space="preserve">ИНФОРМАЦИЯ
о поданных заявках на технологическое присоединение ООО ЭСК "Энергия"
за январь - ноябрь 2017 года
</t>
  </si>
  <si>
    <t>Директор ООО ЭСК "Энергия"                                                                                                                                    С.С. Зарубин</t>
  </si>
  <si>
    <t xml:space="preserve">ИНФОРМАЦИЯ
о поданных заявках на технологическое присоединение ООО ЭСК "Энергия"
за январь - декабрь 2017 года
</t>
  </si>
  <si>
    <t>ИНФОРМАЦИЯ
о поданных заявках на технологическое присоединение ООО ЭСК "Энергия"
за январь - 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</si>
</sst>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>
        <f>46+18+4+3</f>
        <v>71</v>
      </c>
      <c r="D5" s="2"/>
      <c r="E5" s="2"/>
      <c r="F5" s="2">
        <f>645.2+245+60</f>
        <v>950.2</v>
      </c>
      <c r="G5" s="2"/>
      <c r="H5" s="2"/>
      <c r="J5">
        <f>F5/C5</f>
        <v>13.383098591549297</v>
      </c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/>
      <c r="D7" s="2"/>
      <c r="E7" s="2"/>
      <c r="F7" s="2"/>
      <c r="G7" s="2"/>
      <c r="H7" s="2"/>
    </row>
    <row r="8" spans="1:13" x14ac:dyDescent="0.25">
      <c r="A8" s="1">
        <v>2</v>
      </c>
      <c r="B8" s="2" t="s">
        <v>8</v>
      </c>
      <c r="C8" s="2">
        <f>5+1</f>
        <v>6</v>
      </c>
      <c r="D8" s="2"/>
      <c r="E8" s="2"/>
      <c r="F8" s="2">
        <f>169.6+35</f>
        <v>204.6</v>
      </c>
      <c r="G8" s="2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/>
      <c r="D11" s="2">
        <v>1</v>
      </c>
      <c r="E11" s="2"/>
      <c r="F11" s="2"/>
      <c r="G11" s="5">
        <v>733.3</v>
      </c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18">
        <v>1</v>
      </c>
      <c r="E14" s="2"/>
      <c r="F14" s="2"/>
      <c r="G14" s="5">
        <v>1600</v>
      </c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8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8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8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8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</sheetData>
  <mergeCells count="5">
    <mergeCell ref="A3:B4"/>
    <mergeCell ref="C3:E3"/>
    <mergeCell ref="F3:H3"/>
    <mergeCell ref="A1:H1"/>
    <mergeCell ref="A2:H2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" right="0.7" top="0.75" bottom="0.75" header="0.3" footer="0.3"/>
  <pageSetup paperSize="9" scale="82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13" sqref="C13"/>
    </sheetView>
  </sheetViews>
  <sheetFormatPr defaultRowHeight="15" x14ac:dyDescent="0.25"/>
  <cols>
    <col min="2" max="2" width="42.5703125" customWidth="1"/>
    <col min="6" max="6" width="11.5703125" bestFit="1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18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5" t="s">
        <v>5</v>
      </c>
      <c r="C5" s="5">
        <f>177-9-6-8</f>
        <v>154</v>
      </c>
      <c r="D5" s="5"/>
      <c r="E5" s="5"/>
      <c r="F5" s="7">
        <f>2207.81764705882+15*8+59+15*2-90-120</f>
        <v>2206.8176470588201</v>
      </c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/>
      <c r="D7" s="5"/>
      <c r="E7" s="5"/>
      <c r="F7" s="5"/>
      <c r="G7" s="5"/>
      <c r="H7" s="5"/>
    </row>
    <row r="8" spans="1:13" x14ac:dyDescent="0.25">
      <c r="A8" s="6">
        <v>2</v>
      </c>
      <c r="B8" s="5" t="s">
        <v>8</v>
      </c>
      <c r="C8" s="5">
        <f>13-2</f>
        <v>11</v>
      </c>
      <c r="D8" s="5">
        <v>1</v>
      </c>
      <c r="E8" s="5"/>
      <c r="F8" s="5">
        <f>493.1+200-18-17.8-50-200</f>
        <v>407.30000000000007</v>
      </c>
      <c r="G8" s="5">
        <v>100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6">
        <v>3</v>
      </c>
      <c r="B11" s="5" t="s">
        <v>10</v>
      </c>
      <c r="C11" s="5">
        <v>1</v>
      </c>
      <c r="D11" s="5">
        <v>2</v>
      </c>
      <c r="E11" s="5"/>
      <c r="F11" s="5">
        <v>300</v>
      </c>
      <c r="G11" s="5">
        <f>733.3+150</f>
        <v>883.3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6">
        <v>4</v>
      </c>
      <c r="B14" s="5" t="s">
        <v>12</v>
      </c>
      <c r="C14" s="5"/>
      <c r="D14" s="5">
        <v>1</v>
      </c>
      <c r="E14" s="5"/>
      <c r="F14" s="5"/>
      <c r="G14" s="5">
        <f>1600</f>
        <v>1600</v>
      </c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8" x14ac:dyDescent="0.25">
      <c r="A17" s="6">
        <v>5</v>
      </c>
      <c r="B17" s="5" t="s">
        <v>13</v>
      </c>
      <c r="C17" s="5"/>
      <c r="D17" s="5"/>
      <c r="E17" s="5"/>
      <c r="F17" s="5"/>
      <c r="G17" s="5"/>
      <c r="H17" s="5"/>
    </row>
    <row r="18" spans="1:8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8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8" x14ac:dyDescent="0.25">
      <c r="A20" s="6">
        <v>6</v>
      </c>
      <c r="B20" s="5" t="s">
        <v>14</v>
      </c>
      <c r="C20" s="5"/>
      <c r="D20" s="5"/>
      <c r="E20" s="5"/>
      <c r="F20" s="5"/>
      <c r="G20" s="5"/>
      <c r="H20" s="5"/>
    </row>
    <row r="24" spans="1:8" x14ac:dyDescent="0.25">
      <c r="A24" t="s">
        <v>19</v>
      </c>
    </row>
  </sheetData>
  <mergeCells count="5"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56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5" sqref="C5:G14"/>
    </sheetView>
  </sheetViews>
  <sheetFormatPr defaultRowHeight="15" x14ac:dyDescent="0.25"/>
  <cols>
    <col min="2" max="2" width="42.5703125" customWidth="1"/>
    <col min="6" max="6" width="11.5703125" bestFit="1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>
        <f>177-9-6</f>
        <v>162</v>
      </c>
      <c r="D5" s="5"/>
      <c r="E5" s="5"/>
      <c r="F5" s="7">
        <f>2207.81764705882+15*8+59+15*2-90</f>
        <v>2326.8176470588201</v>
      </c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/>
      <c r="D7" s="5"/>
      <c r="E7" s="5"/>
      <c r="F7" s="5"/>
      <c r="G7" s="5"/>
      <c r="H7" s="5"/>
    </row>
    <row r="8" spans="1:13" x14ac:dyDescent="0.25">
      <c r="A8" s="8">
        <v>2</v>
      </c>
      <c r="B8" s="5" t="s">
        <v>8</v>
      </c>
      <c r="C8" s="5">
        <f>13</f>
        <v>13</v>
      </c>
      <c r="D8" s="5">
        <v>1</v>
      </c>
      <c r="E8" s="5"/>
      <c r="F8" s="5">
        <f>493.1+200-18-17.8-50</f>
        <v>607.30000000000007</v>
      </c>
      <c r="G8" s="5">
        <v>100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8">
        <v>3</v>
      </c>
      <c r="B11" s="5" t="s">
        <v>10</v>
      </c>
      <c r="C11" s="5">
        <v>1</v>
      </c>
      <c r="D11" s="5">
        <v>2</v>
      </c>
      <c r="E11" s="5"/>
      <c r="F11" s="5">
        <v>300</v>
      </c>
      <c r="G11" s="5">
        <f>733.3+150</f>
        <v>883.3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5">
        <v>1</v>
      </c>
      <c r="E14" s="5"/>
      <c r="F14" s="5"/>
      <c r="G14" s="5">
        <f>1600</f>
        <v>1600</v>
      </c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8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8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8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8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4" spans="1:8" x14ac:dyDescent="0.25">
      <c r="A24" t="s">
        <v>19</v>
      </c>
    </row>
  </sheetData>
  <mergeCells count="5"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56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5" sqref="C5:D14"/>
    </sheetView>
  </sheetViews>
  <sheetFormatPr defaultRowHeight="15" x14ac:dyDescent="0.25"/>
  <cols>
    <col min="2" max="2" width="42.5703125" customWidth="1"/>
    <col min="6" max="6" width="11.5703125" bestFit="1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>
        <f>177-9</f>
        <v>168</v>
      </c>
      <c r="D5" s="5"/>
      <c r="E5" s="5"/>
      <c r="F5" s="7">
        <f>2207.81764705882+15*8+59+15*2</f>
        <v>2416.8176470588201</v>
      </c>
      <c r="G5" s="5"/>
      <c r="H5" s="5"/>
      <c r="J5" s="11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/>
      <c r="D7" s="5"/>
      <c r="E7" s="5"/>
      <c r="F7" s="5"/>
      <c r="G7" s="5"/>
      <c r="H7" s="5"/>
    </row>
    <row r="8" spans="1:13" x14ac:dyDescent="0.25">
      <c r="A8" s="9">
        <v>2</v>
      </c>
      <c r="B8" s="5" t="s">
        <v>8</v>
      </c>
      <c r="C8" s="5">
        <v>13</v>
      </c>
      <c r="D8" s="5">
        <v>1</v>
      </c>
      <c r="E8" s="5"/>
      <c r="F8" s="5">
        <f>493.1+200-18-17.8-50</f>
        <v>607.30000000000007</v>
      </c>
      <c r="G8" s="5">
        <v>100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9">
        <v>3</v>
      </c>
      <c r="B11" s="5" t="s">
        <v>10</v>
      </c>
      <c r="C11" s="5">
        <v>1</v>
      </c>
      <c r="D11" s="5">
        <v>2</v>
      </c>
      <c r="E11" s="5"/>
      <c r="F11" s="5">
        <v>300</v>
      </c>
      <c r="G11" s="5">
        <f>733.3+150</f>
        <v>883.3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5">
        <v>1</v>
      </c>
      <c r="E14" s="5"/>
      <c r="F14" s="5"/>
      <c r="G14" s="5">
        <f>1600</f>
        <v>1600</v>
      </c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8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8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8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8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4" spans="1:8" x14ac:dyDescent="0.25">
      <c r="A24" t="s">
        <v>19</v>
      </c>
    </row>
  </sheetData>
  <mergeCells count="5"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56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C5" sqref="C5:D14"/>
    </sheetView>
  </sheetViews>
  <sheetFormatPr defaultRowHeight="15" x14ac:dyDescent="0.25"/>
  <cols>
    <col min="2" max="2" width="42.5703125" customWidth="1"/>
    <col min="6" max="6" width="11.5703125" bestFit="1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2" t="s">
        <v>2</v>
      </c>
      <c r="B3" s="12"/>
      <c r="C3" s="12" t="s">
        <v>16</v>
      </c>
      <c r="D3" s="12"/>
      <c r="E3" s="12"/>
      <c r="F3" s="12" t="s">
        <v>3</v>
      </c>
      <c r="G3" s="12"/>
      <c r="H3" s="12"/>
    </row>
    <row r="4" spans="1:13" ht="30" x14ac:dyDescent="0.25">
      <c r="A4" s="12"/>
      <c r="B4" s="12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5" t="s">
        <v>5</v>
      </c>
      <c r="C5" s="5">
        <v>177</v>
      </c>
      <c r="D5" s="5"/>
      <c r="E5" s="5"/>
      <c r="F5" s="7">
        <f>2207.81764705882+15*8+59+15*2+125.4</f>
        <v>2542.2176470588201</v>
      </c>
      <c r="G5" s="5"/>
      <c r="H5" s="5"/>
      <c r="J5" s="11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/>
      <c r="D7" s="5"/>
      <c r="E7" s="5"/>
      <c r="F7" s="5"/>
      <c r="G7" s="5"/>
      <c r="H7" s="5"/>
    </row>
    <row r="8" spans="1:13" x14ac:dyDescent="0.25">
      <c r="A8" s="10">
        <v>2</v>
      </c>
      <c r="B8" s="5" t="s">
        <v>8</v>
      </c>
      <c r="C8" s="5">
        <v>15</v>
      </c>
      <c r="D8" s="5">
        <v>1</v>
      </c>
      <c r="E8" s="5"/>
      <c r="F8" s="5">
        <f>493.1+200-18</f>
        <v>675.1</v>
      </c>
      <c r="G8" s="5">
        <v>100</v>
      </c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0">
        <v>3</v>
      </c>
      <c r="B11" s="5" t="s">
        <v>10</v>
      </c>
      <c r="C11" s="5">
        <v>1</v>
      </c>
      <c r="D11" s="5">
        <v>2</v>
      </c>
      <c r="E11" s="5"/>
      <c r="F11" s="5">
        <v>300</v>
      </c>
      <c r="G11" s="5">
        <f>733.3+150</f>
        <v>883.3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0">
        <v>4</v>
      </c>
      <c r="B14" s="5" t="s">
        <v>12</v>
      </c>
      <c r="C14" s="5"/>
      <c r="D14" s="5">
        <v>1</v>
      </c>
      <c r="E14" s="5"/>
      <c r="F14" s="5"/>
      <c r="G14" s="5">
        <f>1600</f>
        <v>1600</v>
      </c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8" x14ac:dyDescent="0.25">
      <c r="A17" s="10">
        <v>5</v>
      </c>
      <c r="B17" s="5" t="s">
        <v>13</v>
      </c>
      <c r="C17" s="5"/>
      <c r="D17" s="5"/>
      <c r="E17" s="5"/>
      <c r="F17" s="5"/>
      <c r="G17" s="5"/>
      <c r="H17" s="5"/>
    </row>
    <row r="18" spans="1:8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8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8" x14ac:dyDescent="0.25">
      <c r="A20" s="10">
        <v>6</v>
      </c>
      <c r="B20" s="5" t="s">
        <v>14</v>
      </c>
      <c r="C20" s="5"/>
      <c r="D20" s="5"/>
      <c r="E20" s="5"/>
      <c r="F20" s="5"/>
      <c r="G20" s="5"/>
      <c r="H20" s="5"/>
    </row>
    <row r="24" spans="1:8" x14ac:dyDescent="0.25">
      <c r="A24" s="15" t="s">
        <v>22</v>
      </c>
      <c r="B24" s="15"/>
      <c r="C24" s="15"/>
      <c r="D24" s="15"/>
      <c r="E24" s="15"/>
      <c r="F24" s="15"/>
      <c r="G24" s="15"/>
      <c r="H24" s="15"/>
    </row>
  </sheetData>
  <mergeCells count="6">
    <mergeCell ref="A24:H24"/>
    <mergeCell ref="A1:H1"/>
    <mergeCell ref="A2:H2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январь-март 2017</vt:lpstr>
      <vt:lpstr>январь-сентябрь 2017</vt:lpstr>
      <vt:lpstr>январь-октябрь 2017</vt:lpstr>
      <vt:lpstr>январь-ноябрь 2017</vt:lpstr>
      <vt:lpstr>январь-декабрь 2017</vt:lpstr>
      <vt:lpstr>'январь-март 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2018-01-10T08:19:36Z</dcterms:modified>
</cp:coreProperties>
</file>